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accounting\AA Enterprise Monthly Financials to Email\"/>
    </mc:Choice>
  </mc:AlternateContent>
  <xr:revisionPtr revIDLastSave="0" documentId="13_ncr:1_{87D870F7-FEA8-4470-935B-288E4F2963F0}" xr6:coauthVersionLast="47" xr6:coauthVersionMax="47" xr10:uidLastSave="{00000000-0000-0000-0000-000000000000}"/>
  <bookViews>
    <workbookView xWindow="-110" yWindow="-110" windowWidth="19420" windowHeight="11020" xr2:uid="{03F5CB07-8B55-4597-9275-9204EE443AEA}"/>
  </bookViews>
  <sheets>
    <sheet name="Sheet1" sheetId="1" r:id="rId1"/>
  </sheets>
  <definedNames>
    <definedName name="_xlnm.Print_Titles" localSheetId="0">Sheet1!$A:$E,Sheet1!$5:$6</definedName>
    <definedName name="QB_COLUMN_290" localSheetId="0" hidden="1">Sheet1!$AY$5</definedName>
    <definedName name="QB_COLUMN_59201" localSheetId="0" hidden="1">Sheet1!$F$6</definedName>
    <definedName name="QB_COLUMN_592010" localSheetId="0" hidden="1">Sheet1!$AP$6</definedName>
    <definedName name="QB_COLUMN_592011" localSheetId="0" hidden="1">Sheet1!$AT$6</definedName>
    <definedName name="QB_COLUMN_59202" localSheetId="0" hidden="1">Sheet1!$J$6</definedName>
    <definedName name="QB_COLUMN_59203" localSheetId="0" hidden="1">Sheet1!$N$6</definedName>
    <definedName name="QB_COLUMN_59204" localSheetId="0" hidden="1">Sheet1!$R$6</definedName>
    <definedName name="QB_COLUMN_59205" localSheetId="0" hidden="1">Sheet1!$V$6</definedName>
    <definedName name="QB_COLUMN_59206" localSheetId="0" hidden="1">Sheet1!$Z$6</definedName>
    <definedName name="QB_COLUMN_59207" localSheetId="0" hidden="1">Sheet1!$AD$6</definedName>
    <definedName name="QB_COLUMN_59208" localSheetId="0" hidden="1">Sheet1!$AH$6</definedName>
    <definedName name="QB_COLUMN_59209" localSheetId="0" hidden="1">Sheet1!$AL$6</definedName>
    <definedName name="QB_COLUMN_59300" localSheetId="0" hidden="1">Sheet1!$AY$6</definedName>
    <definedName name="QB_COLUMN_63620" localSheetId="0" hidden="1">Sheet1!$BA$6</definedName>
    <definedName name="QB_COLUMN_63621" localSheetId="0" hidden="1">Sheet1!$H$6</definedName>
    <definedName name="QB_COLUMN_636210" localSheetId="0" hidden="1">Sheet1!$AR$6</definedName>
    <definedName name="QB_COLUMN_636211" localSheetId="0" hidden="1">Sheet1!$AV$6</definedName>
    <definedName name="QB_COLUMN_63622" localSheetId="0" hidden="1">Sheet1!$L$6</definedName>
    <definedName name="QB_COLUMN_63623" localSheetId="0" hidden="1">Sheet1!$P$6</definedName>
    <definedName name="QB_COLUMN_63624" localSheetId="0" hidden="1">Sheet1!$T$6</definedName>
    <definedName name="QB_COLUMN_63625" localSheetId="0" hidden="1">Sheet1!$X$6</definedName>
    <definedName name="QB_COLUMN_63626" localSheetId="0" hidden="1">Sheet1!$AB$6</definedName>
    <definedName name="QB_COLUMN_63627" localSheetId="0" hidden="1">Sheet1!$AF$6</definedName>
    <definedName name="QB_COLUMN_63628" localSheetId="0" hidden="1">Sheet1!$AJ$6</definedName>
    <definedName name="QB_COLUMN_63629" localSheetId="0" hidden="1">Sheet1!$AN$6</definedName>
    <definedName name="QB_COLUMN_64430" localSheetId="0" hidden="1">Sheet1!$BB$6</definedName>
    <definedName name="QB_COLUMN_64431" localSheetId="0" hidden="1">Sheet1!$I$6</definedName>
    <definedName name="QB_COLUMN_644310" localSheetId="0" hidden="1">Sheet1!$AS$6</definedName>
    <definedName name="QB_COLUMN_644311" localSheetId="0" hidden="1">Sheet1!$AW$6</definedName>
    <definedName name="QB_COLUMN_64432" localSheetId="0" hidden="1">Sheet1!$M$6</definedName>
    <definedName name="QB_COLUMN_64433" localSheetId="0" hidden="1">Sheet1!$Q$6</definedName>
    <definedName name="QB_COLUMN_64434" localSheetId="0" hidden="1">Sheet1!$U$6</definedName>
    <definedName name="QB_COLUMN_64435" localSheetId="0" hidden="1">Sheet1!$Y$6</definedName>
    <definedName name="QB_COLUMN_64436" localSheetId="0" hidden="1">Sheet1!$AC$6</definedName>
    <definedName name="QB_COLUMN_64437" localSheetId="0" hidden="1">Sheet1!$AG$6</definedName>
    <definedName name="QB_COLUMN_64438" localSheetId="0" hidden="1">Sheet1!$AK$6</definedName>
    <definedName name="QB_COLUMN_64439" localSheetId="0" hidden="1">Sheet1!$AO$6</definedName>
    <definedName name="QB_COLUMN_76211" localSheetId="0" hidden="1">Sheet1!$G$6</definedName>
    <definedName name="QB_COLUMN_762110" localSheetId="0" hidden="1">Sheet1!$AQ$6</definedName>
    <definedName name="QB_COLUMN_762111" localSheetId="0" hidden="1">Sheet1!$AU$6</definedName>
    <definedName name="QB_COLUMN_76212" localSheetId="0" hidden="1">Sheet1!$K$6</definedName>
    <definedName name="QB_COLUMN_76213" localSheetId="0" hidden="1">Sheet1!$O$6</definedName>
    <definedName name="QB_COLUMN_76214" localSheetId="0" hidden="1">Sheet1!$S$6</definedName>
    <definedName name="QB_COLUMN_76215" localSheetId="0" hidden="1">Sheet1!$W$6</definedName>
    <definedName name="QB_COLUMN_76216" localSheetId="0" hidden="1">Sheet1!$AA$6</definedName>
    <definedName name="QB_COLUMN_76217" localSheetId="0" hidden="1">Sheet1!$AE$6</definedName>
    <definedName name="QB_COLUMN_76218" localSheetId="0" hidden="1">Sheet1!$AI$6</definedName>
    <definedName name="QB_COLUMN_76219" localSheetId="0" hidden="1">Sheet1!$AM$6</definedName>
    <definedName name="QB_COLUMN_76310" localSheetId="0" hidden="1">Sheet1!$AZ$6</definedName>
    <definedName name="QB_DATA_0" localSheetId="0" hidden="1">Sheet1!$9:$9,Sheet1!$10:$10,Sheet1!$14:$14,Sheet1!$15:$15,Sheet1!$16:$16</definedName>
    <definedName name="QB_FORMULA_0" localSheetId="0" hidden="1">Sheet1!$H$9,Sheet1!$I$9,Sheet1!$L$9,Sheet1!$M$9,Sheet1!$P$9,Sheet1!$Q$9,Sheet1!$T$9,Sheet1!$U$9,Sheet1!$X$9,Sheet1!$Y$9,Sheet1!$AB$9,Sheet1!$AC$9,Sheet1!$AF$9,Sheet1!$AG$9,Sheet1!$AJ$9,Sheet1!$AK$9</definedName>
    <definedName name="QB_FORMULA_1" localSheetId="0" hidden="1">Sheet1!$AN$9,Sheet1!$AO$9,Sheet1!$AR$9,Sheet1!$AS$9,Sheet1!$AV$9,Sheet1!$AW$9,Sheet1!$AY$9,Sheet1!$AZ$9,Sheet1!$BA$9,Sheet1!$BB$9,Sheet1!$H$10,Sheet1!$I$10,Sheet1!$L$10,Sheet1!$M$10,Sheet1!$P$10,Sheet1!$Q$10</definedName>
    <definedName name="QB_FORMULA_10" localSheetId="0" hidden="1">Sheet1!$AF$14,Sheet1!$AG$14,Sheet1!$AJ$14,Sheet1!$AK$14,Sheet1!$AN$14,Sheet1!$AO$14,Sheet1!$AR$14,Sheet1!$AS$14,Sheet1!$AV$14,Sheet1!$AW$14,Sheet1!$AY$14,Sheet1!$AZ$14,Sheet1!$BA$14,Sheet1!$BB$14,Sheet1!$H$15,Sheet1!$I$15</definedName>
    <definedName name="QB_FORMULA_11" localSheetId="0" hidden="1">Sheet1!$L$15,Sheet1!$M$15,Sheet1!$P$15,Sheet1!$Q$15,Sheet1!$T$15,Sheet1!$U$15,Sheet1!$X$15,Sheet1!$Y$15,Sheet1!$AB$15,Sheet1!$AC$15,Sheet1!$AF$15,Sheet1!$AG$15,Sheet1!$AJ$15,Sheet1!$AK$15,Sheet1!$AN$15,Sheet1!$AO$15</definedName>
    <definedName name="QB_FORMULA_12" localSheetId="0" hidden="1">Sheet1!$AR$15,Sheet1!$AS$15,Sheet1!$AV$15,Sheet1!$AW$15,Sheet1!$AY$15,Sheet1!$AZ$15,Sheet1!$BA$15,Sheet1!$BB$15,Sheet1!$H$16,Sheet1!$I$16,Sheet1!$L$16,Sheet1!$M$16,Sheet1!$P$16,Sheet1!$Q$16,Sheet1!$T$16,Sheet1!$U$16</definedName>
    <definedName name="QB_FORMULA_13" localSheetId="0" hidden="1">Sheet1!$X$16,Sheet1!$Y$16,Sheet1!$AB$16,Sheet1!$AC$16,Sheet1!$AF$16,Sheet1!$AG$16,Sheet1!$AJ$16,Sheet1!$AK$16,Sheet1!$AN$16,Sheet1!$AO$16,Sheet1!$AR$16,Sheet1!$AS$16,Sheet1!$AV$16,Sheet1!$AW$16,Sheet1!$AY$16,Sheet1!$AZ$16</definedName>
    <definedName name="QB_FORMULA_14" localSheetId="0" hidden="1">Sheet1!$BA$16,Sheet1!$BB$16,Sheet1!$F$17,Sheet1!$G$17,Sheet1!$H$17,Sheet1!$I$17,Sheet1!$J$17,Sheet1!$K$17,Sheet1!$L$17,Sheet1!$M$17,Sheet1!$N$17,Sheet1!$O$17,Sheet1!$P$17,Sheet1!$Q$17,Sheet1!$R$17,Sheet1!$S$17</definedName>
    <definedName name="QB_FORMULA_15" localSheetId="0" hidden="1">Sheet1!$T$17,Sheet1!$U$17,Sheet1!$V$17,Sheet1!$W$17,Sheet1!$X$17,Sheet1!$Y$17,Sheet1!$Z$17,Sheet1!$AA$17,Sheet1!$AB$17,Sheet1!$AC$17,Sheet1!$AD$17,Sheet1!$AE$17,Sheet1!$AF$17,Sheet1!$AG$17,Sheet1!$AH$17,Sheet1!$AI$17</definedName>
    <definedName name="QB_FORMULA_16" localSheetId="0" hidden="1">Sheet1!$AJ$17,Sheet1!$AK$17,Sheet1!$AL$17,Sheet1!$AM$17,Sheet1!$AN$17,Sheet1!$AO$17,Sheet1!$AP$17,Sheet1!$AQ$17,Sheet1!$AR$17,Sheet1!$AS$17,Sheet1!$AT$17,Sheet1!$AU$17,Sheet1!$AV$17,Sheet1!$AW$17,Sheet1!$AY$17,Sheet1!$AZ$17</definedName>
    <definedName name="QB_FORMULA_17" localSheetId="0" hidden="1">Sheet1!$BA$17,Sheet1!$BB$17,Sheet1!$F$18,Sheet1!$G$18,Sheet1!$H$18,Sheet1!$I$18,Sheet1!$J$18,Sheet1!$K$18,Sheet1!$L$18,Sheet1!$M$18,Sheet1!$N$18,Sheet1!$O$18,Sheet1!$P$18,Sheet1!$Q$18,Sheet1!$R$18,Sheet1!$S$18</definedName>
    <definedName name="QB_FORMULA_18" localSheetId="0" hidden="1">Sheet1!$T$18,Sheet1!$U$18,Sheet1!$V$18,Sheet1!$W$18,Sheet1!$X$18,Sheet1!$Y$18,Sheet1!$Z$18,Sheet1!$AA$18,Sheet1!$AB$18,Sheet1!$AC$18,Sheet1!$AD$18,Sheet1!$AE$18,Sheet1!$AF$18,Sheet1!$AG$18,Sheet1!$AH$18,Sheet1!$AI$18</definedName>
    <definedName name="QB_FORMULA_19" localSheetId="0" hidden="1">Sheet1!$AJ$18,Sheet1!$AK$18,Sheet1!$AL$18,Sheet1!$AM$18,Sheet1!$AN$18,Sheet1!$AO$18,Sheet1!$AP$18,Sheet1!$AQ$18,Sheet1!$AR$18,Sheet1!$AS$18,Sheet1!$AT$18,Sheet1!$AU$18,Sheet1!$AV$18,Sheet1!$AW$18,Sheet1!$AY$18,Sheet1!$AZ$18</definedName>
    <definedName name="QB_FORMULA_2" localSheetId="0" hidden="1">Sheet1!$T$10,Sheet1!$U$10,Sheet1!$X$10,Sheet1!$Y$10,Sheet1!$AB$10,Sheet1!$AC$10,Sheet1!$AF$10,Sheet1!$AG$10,Sheet1!$AJ$10,Sheet1!$AK$10,Sheet1!$AN$10,Sheet1!$AO$10,Sheet1!$AR$10,Sheet1!$AS$10,Sheet1!$AV$10,Sheet1!$AW$10</definedName>
    <definedName name="QB_FORMULA_20" localSheetId="0" hidden="1">Sheet1!$BA$18,Sheet1!$BB$18,Sheet1!$F$19,Sheet1!$G$19,Sheet1!$H$19,Sheet1!$I$19,Sheet1!$J$19,Sheet1!$K$19,Sheet1!$L$19,Sheet1!$M$19,Sheet1!$N$19,Sheet1!$O$19,Sheet1!$P$19,Sheet1!$Q$19,Sheet1!$R$19,Sheet1!$S$19</definedName>
    <definedName name="QB_FORMULA_21" localSheetId="0" hidden="1">Sheet1!$T$19,Sheet1!$U$19,Sheet1!$V$19,Sheet1!$W$19,Sheet1!$X$19,Sheet1!$Y$19,Sheet1!$Z$19,Sheet1!$AA$19,Sheet1!$AB$19,Sheet1!$AC$19,Sheet1!$AD$19,Sheet1!$AE$19,Sheet1!$AF$19,Sheet1!$AG$19,Sheet1!$AH$19,Sheet1!$AI$19</definedName>
    <definedName name="QB_FORMULA_22" localSheetId="0" hidden="1">Sheet1!$AJ$19,Sheet1!$AK$19,Sheet1!$AL$19,Sheet1!$AM$19,Sheet1!$AN$19,Sheet1!$AO$19,Sheet1!$AP$19,Sheet1!$AQ$19,Sheet1!$AR$19,Sheet1!$AS$19,Sheet1!$AT$19,Sheet1!$AU$19,Sheet1!$AV$19,Sheet1!$AW$19,Sheet1!$AY$19,Sheet1!$AZ$19</definedName>
    <definedName name="QB_FORMULA_23" localSheetId="0" hidden="1">Sheet1!$BA$19,Sheet1!$BB$19</definedName>
    <definedName name="QB_FORMULA_3" localSheetId="0" hidden="1">Sheet1!$AY$10,Sheet1!$AZ$10,Sheet1!$BA$10,Sheet1!$BB$10,Sheet1!$F$11,Sheet1!$G$11,Sheet1!$H$11,Sheet1!$I$11,Sheet1!$J$11,Sheet1!$K$11,Sheet1!$L$11,Sheet1!$M$11,Sheet1!$N$11,Sheet1!$O$11,Sheet1!$P$11,Sheet1!$Q$11</definedName>
    <definedName name="QB_FORMULA_4" localSheetId="0" hidden="1">Sheet1!$R$11,Sheet1!$S$11,Sheet1!$T$11,Sheet1!$U$11,Sheet1!$V$11,Sheet1!$W$11,Sheet1!$X$11,Sheet1!$Y$11,Sheet1!$Z$11,Sheet1!$AA$11,Sheet1!$AB$11,Sheet1!$AC$11,Sheet1!$AD$11,Sheet1!$AE$11,Sheet1!$AF$11,Sheet1!$AG$11</definedName>
    <definedName name="QB_FORMULA_5" localSheetId="0" hidden="1">Sheet1!$AH$11,Sheet1!$AI$11,Sheet1!$AJ$11,Sheet1!$AK$11,Sheet1!$AL$11,Sheet1!$AM$11,Sheet1!$AN$11,Sheet1!$AO$11,Sheet1!$AP$11,Sheet1!$AQ$11,Sheet1!$AR$11,Sheet1!$AS$11,Sheet1!$AT$11,Sheet1!$AU$11,Sheet1!$AV$11,Sheet1!$AW$11</definedName>
    <definedName name="QB_FORMULA_6" localSheetId="0" hidden="1">Sheet1!$AY$11,Sheet1!$AZ$11,Sheet1!$BA$11,Sheet1!$BB$11,Sheet1!$F$12,Sheet1!$G$12,Sheet1!$H$12,Sheet1!$I$12,Sheet1!$J$12,Sheet1!$K$12,Sheet1!$L$12,Sheet1!$M$12,Sheet1!$N$12,Sheet1!$O$12,Sheet1!$P$12,Sheet1!$Q$12</definedName>
    <definedName name="QB_FORMULA_7" localSheetId="0" hidden="1">Sheet1!$R$12,Sheet1!$S$12,Sheet1!$T$12,Sheet1!$U$12,Sheet1!$V$12,Sheet1!$W$12,Sheet1!$X$12,Sheet1!$Y$12,Sheet1!$Z$12,Sheet1!$AA$12,Sheet1!$AB$12,Sheet1!$AC$12,Sheet1!$AD$12,Sheet1!$AE$12,Sheet1!$AF$12,Sheet1!$AG$12</definedName>
    <definedName name="QB_FORMULA_8" localSheetId="0" hidden="1">Sheet1!$AH$12,Sheet1!$AI$12,Sheet1!$AJ$12,Sheet1!$AK$12,Sheet1!$AL$12,Sheet1!$AM$12,Sheet1!$AN$12,Sheet1!$AO$12,Sheet1!$AP$12,Sheet1!$AQ$12,Sheet1!$AR$12,Sheet1!$AS$12,Sheet1!$AT$12,Sheet1!$AU$12,Sheet1!$AV$12,Sheet1!$AW$12</definedName>
    <definedName name="QB_FORMULA_9" localSheetId="0" hidden="1">Sheet1!$AY$12,Sheet1!$AZ$12,Sheet1!$BA$12,Sheet1!$BB$12,Sheet1!$H$14,Sheet1!$I$14,Sheet1!$L$14,Sheet1!$M$14,Sheet1!$P$14,Sheet1!$Q$14,Sheet1!$T$14,Sheet1!$U$14,Sheet1!$X$14,Sheet1!$Y$14,Sheet1!$AB$14,Sheet1!$AC$14</definedName>
    <definedName name="QB_ROW_112340" localSheetId="0" hidden="1">Sheet1!$E$10</definedName>
    <definedName name="QB_ROW_121340" localSheetId="0" hidden="1">Sheet1!$E$14</definedName>
    <definedName name="QB_ROW_162340" localSheetId="0" hidden="1">Sheet1!$E$15</definedName>
    <definedName name="QB_ROW_171340" localSheetId="0" hidden="1">Sheet1!$E$16</definedName>
    <definedName name="QB_ROW_18301" localSheetId="0" hidden="1">Sheet1!$A$19</definedName>
    <definedName name="QB_ROW_19011" localSheetId="0" hidden="1">Sheet1!$B$7</definedName>
    <definedName name="QB_ROW_19311" localSheetId="0" hidden="1">Sheet1!$B$18</definedName>
    <definedName name="QB_ROW_20031" localSheetId="0" hidden="1">Sheet1!$D$8</definedName>
    <definedName name="QB_ROW_20331" localSheetId="0" hidden="1">Sheet1!$D$11</definedName>
    <definedName name="QB_ROW_21031" localSheetId="0" hidden="1">Sheet1!$D$13</definedName>
    <definedName name="QB_ROW_21331" localSheetId="0" hidden="1">Sheet1!$D$17</definedName>
    <definedName name="QB_ROW_86321" localSheetId="0" hidden="1">Sheet1!$C$12</definedName>
    <definedName name="QB_ROW_99340" localSheetId="0" hidden="1">Sheet1!$E$9</definedName>
    <definedName name="QBCANSUPPORTUPDATE" localSheetId="0">TRUE</definedName>
    <definedName name="QBCOMPANYFILENAME" localSheetId="0">"C:\Users\Owner\Desktop\All Users Documents\Intuit\QuickBooks\Company Files\Enterprise Fund 2013.QBW"</definedName>
    <definedName name="QBENDDATE" localSheetId="0">20220531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6</definedName>
    <definedName name="QBREPORTCOMPANYID" localSheetId="0">"04ec8dd9fa014d1182f60d30867ff1fa"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TRUE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288</definedName>
    <definedName name="QBROWHEADERS" localSheetId="0">5</definedName>
    <definedName name="QBSTARTDATE" localSheetId="0">20210701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U17" i="1" l="1"/>
  <c r="AW17" i="1" s="1"/>
  <c r="AT17" i="1"/>
  <c r="AV17" i="1" s="1"/>
  <c r="AQ17" i="1"/>
  <c r="AP17" i="1"/>
  <c r="AR17" i="1" s="1"/>
  <c r="AM17" i="1"/>
  <c r="AL17" i="1"/>
  <c r="AN17" i="1" s="1"/>
  <c r="AI17" i="1"/>
  <c r="AK17" i="1" s="1"/>
  <c r="AH17" i="1"/>
  <c r="AE17" i="1"/>
  <c r="AD17" i="1"/>
  <c r="AF17" i="1" s="1"/>
  <c r="AA17" i="1"/>
  <c r="AC17" i="1" s="1"/>
  <c r="Z17" i="1"/>
  <c r="W17" i="1"/>
  <c r="Y17" i="1" s="1"/>
  <c r="V17" i="1"/>
  <c r="X17" i="1" s="1"/>
  <c r="S17" i="1"/>
  <c r="U17" i="1" s="1"/>
  <c r="R17" i="1"/>
  <c r="O17" i="1"/>
  <c r="N17" i="1"/>
  <c r="P17" i="1" s="1"/>
  <c r="K17" i="1"/>
  <c r="M17" i="1" s="1"/>
  <c r="J17" i="1"/>
  <c r="G17" i="1"/>
  <c r="F17" i="1"/>
  <c r="AY17" i="1" s="1"/>
  <c r="AZ16" i="1"/>
  <c r="BB16" i="1" s="1"/>
  <c r="AY16" i="1"/>
  <c r="AW16" i="1"/>
  <c r="AV16" i="1"/>
  <c r="AS16" i="1"/>
  <c r="AR16" i="1"/>
  <c r="AO16" i="1"/>
  <c r="AN16" i="1"/>
  <c r="AK16" i="1"/>
  <c r="AJ16" i="1"/>
  <c r="AG16" i="1"/>
  <c r="AF16" i="1"/>
  <c r="AC16" i="1"/>
  <c r="AB16" i="1"/>
  <c r="Y16" i="1"/>
  <c r="X16" i="1"/>
  <c r="U16" i="1"/>
  <c r="T16" i="1"/>
  <c r="Q16" i="1"/>
  <c r="P16" i="1"/>
  <c r="M16" i="1"/>
  <c r="L16" i="1"/>
  <c r="I16" i="1"/>
  <c r="H16" i="1"/>
  <c r="BB15" i="1"/>
  <c r="BA15" i="1"/>
  <c r="AZ15" i="1"/>
  <c r="AY15" i="1"/>
  <c r="AW15" i="1"/>
  <c r="AV15" i="1"/>
  <c r="AS15" i="1"/>
  <c r="AR15" i="1"/>
  <c r="AO15" i="1"/>
  <c r="AN15" i="1"/>
  <c r="AK15" i="1"/>
  <c r="AJ15" i="1"/>
  <c r="AG15" i="1"/>
  <c r="AF15" i="1"/>
  <c r="AC15" i="1"/>
  <c r="AB15" i="1"/>
  <c r="Y15" i="1"/>
  <c r="X15" i="1"/>
  <c r="U15" i="1"/>
  <c r="T15" i="1"/>
  <c r="Q15" i="1"/>
  <c r="P15" i="1"/>
  <c r="M15" i="1"/>
  <c r="L15" i="1"/>
  <c r="I15" i="1"/>
  <c r="H15" i="1"/>
  <c r="AZ14" i="1"/>
  <c r="BB14" i="1" s="1"/>
  <c r="AY14" i="1"/>
  <c r="AW14" i="1"/>
  <c r="AV14" i="1"/>
  <c r="AS14" i="1"/>
  <c r="AR14" i="1"/>
  <c r="AO14" i="1"/>
  <c r="AN14" i="1"/>
  <c r="AK14" i="1"/>
  <c r="AJ14" i="1"/>
  <c r="AG14" i="1"/>
  <c r="AF14" i="1"/>
  <c r="AC14" i="1"/>
  <c r="AB14" i="1"/>
  <c r="Y14" i="1"/>
  <c r="X14" i="1"/>
  <c r="U14" i="1"/>
  <c r="T14" i="1"/>
  <c r="Q14" i="1"/>
  <c r="P14" i="1"/>
  <c r="M14" i="1"/>
  <c r="L14" i="1"/>
  <c r="I14" i="1"/>
  <c r="H14" i="1"/>
  <c r="AU11" i="1"/>
  <c r="AU12" i="1" s="1"/>
  <c r="AT11" i="1"/>
  <c r="AT12" i="1" s="1"/>
  <c r="AQ11" i="1"/>
  <c r="AQ12" i="1" s="1"/>
  <c r="AP11" i="1"/>
  <c r="AP12" i="1" s="1"/>
  <c r="AM11" i="1"/>
  <c r="AL11" i="1"/>
  <c r="AN11" i="1" s="1"/>
  <c r="AK11" i="1"/>
  <c r="AJ11" i="1"/>
  <c r="AI11" i="1"/>
  <c r="AI12" i="1" s="1"/>
  <c r="AH11" i="1"/>
  <c r="AH12" i="1" s="1"/>
  <c r="AE11" i="1"/>
  <c r="AE12" i="1" s="1"/>
  <c r="AD11" i="1"/>
  <c r="AD12" i="1" s="1"/>
  <c r="AA11" i="1"/>
  <c r="AC11" i="1" s="1"/>
  <c r="Z11" i="1"/>
  <c r="W11" i="1"/>
  <c r="W12" i="1" s="1"/>
  <c r="V11" i="1"/>
  <c r="V12" i="1" s="1"/>
  <c r="S11" i="1"/>
  <c r="S12" i="1" s="1"/>
  <c r="R11" i="1"/>
  <c r="R12" i="1" s="1"/>
  <c r="O11" i="1"/>
  <c r="N11" i="1"/>
  <c r="P11" i="1" s="1"/>
  <c r="K11" i="1"/>
  <c r="K12" i="1" s="1"/>
  <c r="J11" i="1"/>
  <c r="J12" i="1" s="1"/>
  <c r="I11" i="1"/>
  <c r="H11" i="1"/>
  <c r="G11" i="1"/>
  <c r="G12" i="1" s="1"/>
  <c r="F11" i="1"/>
  <c r="F12" i="1" s="1"/>
  <c r="AZ10" i="1"/>
  <c r="BB10" i="1" s="1"/>
  <c r="AY10" i="1"/>
  <c r="BA10" i="1" s="1"/>
  <c r="AW10" i="1"/>
  <c r="AV10" i="1"/>
  <c r="AS10" i="1"/>
  <c r="AR10" i="1"/>
  <c r="AO10" i="1"/>
  <c r="AN10" i="1"/>
  <c r="AK10" i="1"/>
  <c r="AJ10" i="1"/>
  <c r="AG10" i="1"/>
  <c r="AF10" i="1"/>
  <c r="AC10" i="1"/>
  <c r="AB10" i="1"/>
  <c r="Y10" i="1"/>
  <c r="X10" i="1"/>
  <c r="U10" i="1"/>
  <c r="T10" i="1"/>
  <c r="Q10" i="1"/>
  <c r="P10" i="1"/>
  <c r="M10" i="1"/>
  <c r="L10" i="1"/>
  <c r="I10" i="1"/>
  <c r="H10" i="1"/>
  <c r="AZ9" i="1"/>
  <c r="AY9" i="1"/>
  <c r="BA9" i="1" s="1"/>
  <c r="AW9" i="1"/>
  <c r="AV9" i="1"/>
  <c r="AS9" i="1"/>
  <c r="AR9" i="1"/>
  <c r="AO9" i="1"/>
  <c r="AN9" i="1"/>
  <c r="AK9" i="1"/>
  <c r="AJ9" i="1"/>
  <c r="AG9" i="1"/>
  <c r="AF9" i="1"/>
  <c r="AC9" i="1"/>
  <c r="AB9" i="1"/>
  <c r="Y9" i="1"/>
  <c r="X9" i="1"/>
  <c r="U9" i="1"/>
  <c r="T9" i="1"/>
  <c r="Q9" i="1"/>
  <c r="P9" i="1"/>
  <c r="M9" i="1"/>
  <c r="L9" i="1"/>
  <c r="I9" i="1"/>
  <c r="H9" i="1"/>
  <c r="BA16" i="1" l="1"/>
  <c r="AB17" i="1"/>
  <c r="Y11" i="1"/>
  <c r="AO11" i="1"/>
  <c r="AZ17" i="1"/>
  <c r="BA17" i="1" s="1"/>
  <c r="AG17" i="1"/>
  <c r="L11" i="1"/>
  <c r="AB11" i="1"/>
  <c r="L17" i="1"/>
  <c r="AJ17" i="1"/>
  <c r="AR11" i="1"/>
  <c r="Q11" i="1"/>
  <c r="AS11" i="1"/>
  <c r="Q17" i="1"/>
  <c r="AO17" i="1"/>
  <c r="X11" i="1"/>
  <c r="AF11" i="1"/>
  <c r="T17" i="1"/>
  <c r="M11" i="1"/>
  <c r="BB9" i="1"/>
  <c r="AG11" i="1"/>
  <c r="AS17" i="1"/>
  <c r="T11" i="1"/>
  <c r="AV11" i="1"/>
  <c r="BA14" i="1"/>
  <c r="U11" i="1"/>
  <c r="AW11" i="1"/>
  <c r="V18" i="1"/>
  <c r="X12" i="1"/>
  <c r="J18" i="1"/>
  <c r="L12" i="1"/>
  <c r="AS12" i="1"/>
  <c r="AQ18" i="1"/>
  <c r="AF12" i="1"/>
  <c r="AD18" i="1"/>
  <c r="AG12" i="1"/>
  <c r="AE18" i="1"/>
  <c r="Y12" i="1"/>
  <c r="W18" i="1"/>
  <c r="AR12" i="1"/>
  <c r="AP18" i="1"/>
  <c r="K18" i="1"/>
  <c r="M12" i="1"/>
  <c r="AT18" i="1"/>
  <c r="AV12" i="1"/>
  <c r="U12" i="1"/>
  <c r="S18" i="1"/>
  <c r="AU18" i="1"/>
  <c r="AW12" i="1"/>
  <c r="H12" i="1"/>
  <c r="F18" i="1"/>
  <c r="AH18" i="1"/>
  <c r="AJ12" i="1"/>
  <c r="T12" i="1"/>
  <c r="R18" i="1"/>
  <c r="I12" i="1"/>
  <c r="G18" i="1"/>
  <c r="AZ12" i="1"/>
  <c r="AI18" i="1"/>
  <c r="AK12" i="1"/>
  <c r="AY11" i="1"/>
  <c r="N12" i="1"/>
  <c r="Z12" i="1"/>
  <c r="AL12" i="1"/>
  <c r="H17" i="1"/>
  <c r="AZ11" i="1"/>
  <c r="O12" i="1"/>
  <c r="AA12" i="1"/>
  <c r="AM12" i="1"/>
  <c r="I17" i="1"/>
  <c r="BB17" i="1" l="1"/>
  <c r="BA11" i="1"/>
  <c r="AG18" i="1"/>
  <c r="AE19" i="1"/>
  <c r="AA18" i="1"/>
  <c r="AC12" i="1"/>
  <c r="AK18" i="1"/>
  <c r="AI19" i="1"/>
  <c r="AK19" i="1" s="1"/>
  <c r="G19" i="1"/>
  <c r="I18" i="1"/>
  <c r="AS18" i="1"/>
  <c r="AQ19" i="1"/>
  <c r="T18" i="1"/>
  <c r="R19" i="1"/>
  <c r="L18" i="1"/>
  <c r="J19" i="1"/>
  <c r="L19" i="1" s="1"/>
  <c r="S19" i="1"/>
  <c r="U19" i="1" s="1"/>
  <c r="U18" i="1"/>
  <c r="AM18" i="1"/>
  <c r="AO12" i="1"/>
  <c r="O18" i="1"/>
  <c r="AZ18" i="1" s="1"/>
  <c r="Q12" i="1"/>
  <c r="AR18" i="1"/>
  <c r="AP19" i="1"/>
  <c r="AF18" i="1"/>
  <c r="AD19" i="1"/>
  <c r="AF19" i="1" s="1"/>
  <c r="AV18" i="1"/>
  <c r="AT19" i="1"/>
  <c r="AL18" i="1"/>
  <c r="AN12" i="1"/>
  <c r="H18" i="1"/>
  <c r="F19" i="1"/>
  <c r="AW18" i="1"/>
  <c r="AU19" i="1"/>
  <c r="AW19" i="1" s="1"/>
  <c r="BB11" i="1"/>
  <c r="M18" i="1"/>
  <c r="K19" i="1"/>
  <c r="AJ18" i="1"/>
  <c r="AH19" i="1"/>
  <c r="Z18" i="1"/>
  <c r="AB12" i="1"/>
  <c r="N18" i="1"/>
  <c r="P12" i="1"/>
  <c r="AY12" i="1"/>
  <c r="BA12" i="1" s="1"/>
  <c r="Y18" i="1"/>
  <c r="W19" i="1"/>
  <c r="Y19" i="1" s="1"/>
  <c r="X18" i="1"/>
  <c r="V19" i="1"/>
  <c r="AR19" i="1" l="1"/>
  <c r="BB12" i="1"/>
  <c r="I19" i="1"/>
  <c r="AS19" i="1"/>
  <c r="H19" i="1"/>
  <c r="P18" i="1"/>
  <c r="N19" i="1"/>
  <c r="P19" i="1" s="1"/>
  <c r="AC18" i="1"/>
  <c r="AA19" i="1"/>
  <c r="AO18" i="1"/>
  <c r="AM19" i="1"/>
  <c r="AO19" i="1" s="1"/>
  <c r="AN18" i="1"/>
  <c r="AL19" i="1"/>
  <c r="AV19" i="1"/>
  <c r="T19" i="1"/>
  <c r="AG19" i="1"/>
  <c r="Q18" i="1"/>
  <c r="O19" i="1"/>
  <c r="AY18" i="1"/>
  <c r="BA18" i="1" s="1"/>
  <c r="AB18" i="1"/>
  <c r="Z19" i="1"/>
  <c r="AB19" i="1" s="1"/>
  <c r="AJ19" i="1"/>
  <c r="M19" i="1"/>
  <c r="X19" i="1"/>
  <c r="AC19" i="1" l="1"/>
  <c r="AZ19" i="1"/>
  <c r="AN19" i="1"/>
  <c r="Q19" i="1"/>
  <c r="AY19" i="1"/>
  <c r="BA19" i="1" s="1"/>
  <c r="BB18" i="1"/>
  <c r="BB19" i="1" l="1"/>
</calcChain>
</file>

<file path=xl/sharedStrings.xml><?xml version="1.0" encoding="utf-8"?>
<sst xmlns="http://schemas.openxmlformats.org/spreadsheetml/2006/main" count="66" uniqueCount="33">
  <si>
    <t>TOTAL</t>
  </si>
  <si>
    <t>Jul 21</t>
  </si>
  <si>
    <t>Budget</t>
  </si>
  <si>
    <t>$ Over Budget</t>
  </si>
  <si>
    <t>% of Budget</t>
  </si>
  <si>
    <t>Aug 21</t>
  </si>
  <si>
    <t>Sep 21</t>
  </si>
  <si>
    <t>Oct 21</t>
  </si>
  <si>
    <t>Nov 21</t>
  </si>
  <si>
    <t>Dec 21</t>
  </si>
  <si>
    <t>Jan 22</t>
  </si>
  <si>
    <t>Feb 22</t>
  </si>
  <si>
    <t>Mar 22</t>
  </si>
  <si>
    <t>Apr 22</t>
  </si>
  <si>
    <t>May 22</t>
  </si>
  <si>
    <t>Jul '21 - May 22</t>
  </si>
  <si>
    <t>Ordinary Income/Expense</t>
  </si>
  <si>
    <t>Income</t>
  </si>
  <si>
    <t>34.0000 · Charges for Services</t>
  </si>
  <si>
    <t>36.0000 · Investment Income</t>
  </si>
  <si>
    <t>Total Income</t>
  </si>
  <si>
    <t>Gross Profit</t>
  </si>
  <si>
    <t>Expense</t>
  </si>
  <si>
    <t>51. · Water Supply</t>
  </si>
  <si>
    <t>61 · Sewer Department</t>
  </si>
  <si>
    <t>71 · Sanitation Department</t>
  </si>
  <si>
    <t>Total Expense</t>
  </si>
  <si>
    <t>Net Ordinary Income</t>
  </si>
  <si>
    <t>Net Income</t>
  </si>
  <si>
    <t>City of Mountain Park</t>
  </si>
  <si>
    <t>Enterprise Fund</t>
  </si>
  <si>
    <t>Budget vs Actual</t>
  </si>
  <si>
    <t>For YTD and Month Ended 05 31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</si>
</sst>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/>
    <xf numFmtId="49" fontId="0" fillId="0" borderId="0" xfId="0" applyNumberFormat="1" applyBorder="1" applyAlignment="1">
      <alignment horizontal="centerContinuous"/>
    </xf>
    <xf numFmtId="49" fontId="1" fillId="0" borderId="0" xfId="0" applyNumberFormat="1" applyFont="1" applyBorder="1" applyAlignment="1">
      <alignment horizontal="centerContinuous"/>
    </xf>
    <xf numFmtId="164" fontId="2" fillId="0" borderId="0" xfId="0" applyNumberFormat="1" applyFont="1"/>
    <xf numFmtId="165" fontId="2" fillId="0" borderId="0" xfId="0" applyNumberFormat="1" applyFont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2" xfId="0" applyNumberFormat="1" applyFont="1" applyBorder="1"/>
    <xf numFmtId="165" fontId="2" fillId="0" borderId="2" xfId="0" applyNumberFormat="1" applyFont="1" applyBorder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1" fillId="0" borderId="4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0" fontId="1" fillId="0" borderId="0" xfId="0" applyNumberFormat="1" applyFont="1"/>
    <xf numFmtId="0" fontId="0" fillId="0" borderId="0" xfId="0" applyNumberFormat="1"/>
    <xf numFmtId="49" fontId="1" fillId="0" borderId="0" xfId="0" applyNumberFormat="1" applyFont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4</xdr:col>
          <xdr:colOff>101600</xdr:colOff>
          <xdr:row>5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7EAEAC5-B005-1767-5A93-BF6EE85766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4</xdr:col>
          <xdr:colOff>101600</xdr:colOff>
          <xdr:row>5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1E642033-394F-220A-AE2F-7083F26447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A7F72-90EA-4128-8B89-472D93CE14B9}">
  <sheetPr codeName="Sheet1"/>
  <dimension ref="A1:BB20"/>
  <sheetViews>
    <sheetView tabSelected="1" view="pageBreakPreview" zoomScale="60" zoomScaleNormal="100" workbookViewId="0">
      <pane xSplit="5" ySplit="6" topLeftCell="AQ7" activePane="bottomRight" state="frozenSplit"/>
      <selection pane="topRight" activeCell="F1" sqref="F1"/>
      <selection pane="bottomLeft" activeCell="A3" sqref="A3"/>
      <selection pane="bottomRight" activeCell="BF10" sqref="BF10"/>
    </sheetView>
  </sheetViews>
  <sheetFormatPr defaultRowHeight="14.5" x14ac:dyDescent="0.35"/>
  <cols>
    <col min="1" max="4" width="2.90625" style="15" customWidth="1"/>
    <col min="5" max="5" width="22.08984375" style="15" customWidth="1"/>
    <col min="6" max="7" width="7.26953125" style="16" hidden="1" customWidth="1"/>
    <col min="8" max="8" width="10.7265625" style="16" hidden="1" customWidth="1"/>
    <col min="9" max="9" width="9.453125" style="16" hidden="1" customWidth="1"/>
    <col min="10" max="11" width="7.26953125" style="16" hidden="1" customWidth="1"/>
    <col min="12" max="12" width="10.7265625" style="16" hidden="1" customWidth="1"/>
    <col min="13" max="13" width="9.453125" style="16" hidden="1" customWidth="1"/>
    <col min="14" max="15" width="7.26953125" style="16" hidden="1" customWidth="1"/>
    <col min="16" max="16" width="10.7265625" style="16" hidden="1" customWidth="1"/>
    <col min="17" max="17" width="9.453125" style="16" hidden="1" customWidth="1"/>
    <col min="18" max="19" width="7.26953125" style="16" hidden="1" customWidth="1"/>
    <col min="20" max="20" width="10.7265625" style="16" hidden="1" customWidth="1"/>
    <col min="21" max="21" width="9.453125" style="16" hidden="1" customWidth="1"/>
    <col min="22" max="23" width="7.26953125" style="16" hidden="1" customWidth="1"/>
    <col min="24" max="24" width="10.7265625" style="16" hidden="1" customWidth="1"/>
    <col min="25" max="25" width="9.453125" style="16" hidden="1" customWidth="1"/>
    <col min="26" max="27" width="7.26953125" style="16" hidden="1" customWidth="1"/>
    <col min="28" max="28" width="10.7265625" style="16" hidden="1" customWidth="1"/>
    <col min="29" max="29" width="9.453125" style="16" hidden="1" customWidth="1"/>
    <col min="30" max="31" width="7.26953125" style="16" hidden="1" customWidth="1"/>
    <col min="32" max="32" width="10.7265625" style="16" hidden="1" customWidth="1"/>
    <col min="33" max="33" width="9.453125" style="16" hidden="1" customWidth="1"/>
    <col min="34" max="35" width="7.26953125" style="16" hidden="1" customWidth="1"/>
    <col min="36" max="36" width="10.7265625" style="16" hidden="1" customWidth="1"/>
    <col min="37" max="37" width="9.453125" style="16" hidden="1" customWidth="1"/>
    <col min="38" max="39" width="7.26953125" style="16" hidden="1" customWidth="1"/>
    <col min="40" max="40" width="10.7265625" style="16" hidden="1" customWidth="1"/>
    <col min="41" max="41" width="9.453125" style="16" hidden="1" customWidth="1"/>
    <col min="42" max="43" width="7.26953125" style="16" hidden="1" customWidth="1"/>
    <col min="44" max="44" width="10.7265625" style="16" hidden="1" customWidth="1"/>
    <col min="45" max="45" width="9.453125" style="16" hidden="1" customWidth="1"/>
    <col min="46" max="46" width="9.6328125" style="16" bestFit="1" customWidth="1"/>
    <col min="47" max="47" width="8.26953125" style="16" bestFit="1" customWidth="1"/>
    <col min="48" max="48" width="10.7265625" style="16" bestFit="1" customWidth="1"/>
    <col min="49" max="49" width="9.453125" style="16" bestFit="1" customWidth="1"/>
    <col min="50" max="50" width="5.36328125" style="16" customWidth="1"/>
    <col min="51" max="51" width="11.26953125" style="16" bestFit="1" customWidth="1"/>
    <col min="52" max="52" width="9.1796875" style="16" bestFit="1" customWidth="1"/>
    <col min="53" max="53" width="10.7265625" style="16" bestFit="1" customWidth="1"/>
    <col min="54" max="54" width="9.453125" style="16" bestFit="1" customWidth="1"/>
  </cols>
  <sheetData>
    <row r="1" spans="1:54" x14ac:dyDescent="0.35">
      <c r="A1" s="15" t="s">
        <v>29</v>
      </c>
    </row>
    <row r="2" spans="1:54" x14ac:dyDescent="0.35">
      <c r="A2" s="15" t="s">
        <v>30</v>
      </c>
    </row>
    <row r="3" spans="1:54" x14ac:dyDescent="0.35">
      <c r="A3" s="15" t="s">
        <v>31</v>
      </c>
    </row>
    <row r="4" spans="1:54" x14ac:dyDescent="0.35">
      <c r="A4" s="15" t="s">
        <v>32</v>
      </c>
    </row>
    <row r="5" spans="1:54" ht="15" thickBot="1" x14ac:dyDescent="0.4">
      <c r="A5" s="1"/>
      <c r="B5" s="1"/>
      <c r="C5" s="1"/>
      <c r="D5" s="1"/>
      <c r="E5" s="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3" t="s">
        <v>0</v>
      </c>
      <c r="AZ5" s="2"/>
      <c r="BA5" s="2"/>
      <c r="BB5" s="2"/>
    </row>
    <row r="6" spans="1:54" s="19" customFormat="1" ht="33" customHeight="1" thickTop="1" thickBot="1" x14ac:dyDescent="0.4">
      <c r="A6" s="17"/>
      <c r="B6" s="17"/>
      <c r="C6" s="17"/>
      <c r="D6" s="17"/>
      <c r="E6" s="17"/>
      <c r="F6" s="18" t="s">
        <v>1</v>
      </c>
      <c r="G6" s="18" t="s">
        <v>2</v>
      </c>
      <c r="H6" s="18" t="s">
        <v>3</v>
      </c>
      <c r="I6" s="18" t="s">
        <v>4</v>
      </c>
      <c r="J6" s="18" t="s">
        <v>5</v>
      </c>
      <c r="K6" s="18" t="s">
        <v>2</v>
      </c>
      <c r="L6" s="18" t="s">
        <v>3</v>
      </c>
      <c r="M6" s="18" t="s">
        <v>4</v>
      </c>
      <c r="N6" s="18" t="s">
        <v>6</v>
      </c>
      <c r="O6" s="18" t="s">
        <v>2</v>
      </c>
      <c r="P6" s="18" t="s">
        <v>3</v>
      </c>
      <c r="Q6" s="18" t="s">
        <v>4</v>
      </c>
      <c r="R6" s="18" t="s">
        <v>7</v>
      </c>
      <c r="S6" s="18" t="s">
        <v>2</v>
      </c>
      <c r="T6" s="18" t="s">
        <v>3</v>
      </c>
      <c r="U6" s="18" t="s">
        <v>4</v>
      </c>
      <c r="V6" s="18" t="s">
        <v>8</v>
      </c>
      <c r="W6" s="18" t="s">
        <v>2</v>
      </c>
      <c r="X6" s="18" t="s">
        <v>3</v>
      </c>
      <c r="Y6" s="18" t="s">
        <v>4</v>
      </c>
      <c r="Z6" s="18" t="s">
        <v>9</v>
      </c>
      <c r="AA6" s="18" t="s">
        <v>2</v>
      </c>
      <c r="AB6" s="18" t="s">
        <v>3</v>
      </c>
      <c r="AC6" s="18" t="s">
        <v>4</v>
      </c>
      <c r="AD6" s="18" t="s">
        <v>10</v>
      </c>
      <c r="AE6" s="18" t="s">
        <v>2</v>
      </c>
      <c r="AF6" s="18" t="s">
        <v>3</v>
      </c>
      <c r="AG6" s="18" t="s">
        <v>4</v>
      </c>
      <c r="AH6" s="18" t="s">
        <v>11</v>
      </c>
      <c r="AI6" s="18" t="s">
        <v>2</v>
      </c>
      <c r="AJ6" s="18" t="s">
        <v>3</v>
      </c>
      <c r="AK6" s="18" t="s">
        <v>4</v>
      </c>
      <c r="AL6" s="18" t="s">
        <v>12</v>
      </c>
      <c r="AM6" s="18" t="s">
        <v>2</v>
      </c>
      <c r="AN6" s="18" t="s">
        <v>3</v>
      </c>
      <c r="AO6" s="18" t="s">
        <v>4</v>
      </c>
      <c r="AP6" s="18" t="s">
        <v>13</v>
      </c>
      <c r="AQ6" s="18" t="s">
        <v>2</v>
      </c>
      <c r="AR6" s="18" t="s">
        <v>3</v>
      </c>
      <c r="AS6" s="18" t="s">
        <v>4</v>
      </c>
      <c r="AT6" s="18" t="s">
        <v>14</v>
      </c>
      <c r="AU6" s="18" t="s">
        <v>2</v>
      </c>
      <c r="AV6" s="18" t="s">
        <v>3</v>
      </c>
      <c r="AW6" s="18" t="s">
        <v>4</v>
      </c>
      <c r="AX6" s="18"/>
      <c r="AY6" s="18" t="s">
        <v>15</v>
      </c>
      <c r="AZ6" s="18" t="s">
        <v>2</v>
      </c>
      <c r="BA6" s="18" t="s">
        <v>3</v>
      </c>
      <c r="BB6" s="18" t="s">
        <v>4</v>
      </c>
    </row>
    <row r="7" spans="1:54" ht="15" thickTop="1" x14ac:dyDescent="0.35">
      <c r="A7" s="1"/>
      <c r="B7" s="1" t="s">
        <v>16</v>
      </c>
      <c r="C7" s="1"/>
      <c r="D7" s="1"/>
      <c r="E7" s="1"/>
      <c r="F7" s="4"/>
      <c r="G7" s="4"/>
      <c r="H7" s="4"/>
      <c r="I7" s="5"/>
      <c r="J7" s="4"/>
      <c r="K7" s="4"/>
      <c r="L7" s="4"/>
      <c r="M7" s="5"/>
      <c r="N7" s="4"/>
      <c r="O7" s="4"/>
      <c r="P7" s="4"/>
      <c r="Q7" s="5"/>
      <c r="R7" s="4"/>
      <c r="S7" s="4"/>
      <c r="T7" s="4"/>
      <c r="U7" s="5"/>
      <c r="V7" s="4"/>
      <c r="W7" s="4"/>
      <c r="X7" s="4"/>
      <c r="Y7" s="5"/>
      <c r="Z7" s="4"/>
      <c r="AA7" s="4"/>
      <c r="AB7" s="4"/>
      <c r="AC7" s="5"/>
      <c r="AD7" s="4"/>
      <c r="AE7" s="4"/>
      <c r="AF7" s="4"/>
      <c r="AG7" s="5"/>
      <c r="AH7" s="4"/>
      <c r="AI7" s="4"/>
      <c r="AJ7" s="4"/>
      <c r="AK7" s="5"/>
      <c r="AL7" s="4"/>
      <c r="AM7" s="4"/>
      <c r="AN7" s="4"/>
      <c r="AO7" s="5"/>
      <c r="AP7" s="4"/>
      <c r="AQ7" s="4"/>
      <c r="AR7" s="4"/>
      <c r="AS7" s="5"/>
      <c r="AT7" s="4"/>
      <c r="AU7" s="4"/>
      <c r="AV7" s="4"/>
      <c r="AW7" s="5"/>
      <c r="AX7" s="5"/>
      <c r="AY7" s="4"/>
      <c r="AZ7" s="4"/>
      <c r="BA7" s="4"/>
      <c r="BB7" s="5"/>
    </row>
    <row r="8" spans="1:54" x14ac:dyDescent="0.35">
      <c r="A8" s="1"/>
      <c r="B8" s="1"/>
      <c r="C8" s="1"/>
      <c r="D8" s="1" t="s">
        <v>17</v>
      </c>
      <c r="E8" s="1"/>
      <c r="F8" s="4"/>
      <c r="G8" s="4"/>
      <c r="H8" s="4"/>
      <c r="I8" s="5"/>
      <c r="J8" s="4"/>
      <c r="K8" s="4"/>
      <c r="L8" s="4"/>
      <c r="M8" s="5"/>
      <c r="N8" s="4"/>
      <c r="O8" s="4"/>
      <c r="P8" s="4"/>
      <c r="Q8" s="5"/>
      <c r="R8" s="4"/>
      <c r="S8" s="4"/>
      <c r="T8" s="4"/>
      <c r="U8" s="5"/>
      <c r="V8" s="4"/>
      <c r="W8" s="4"/>
      <c r="X8" s="4"/>
      <c r="Y8" s="5"/>
      <c r="Z8" s="4"/>
      <c r="AA8" s="4"/>
      <c r="AB8" s="4"/>
      <c r="AC8" s="5"/>
      <c r="AD8" s="4"/>
      <c r="AE8" s="4"/>
      <c r="AF8" s="4"/>
      <c r="AG8" s="5"/>
      <c r="AH8" s="4"/>
      <c r="AI8" s="4"/>
      <c r="AJ8" s="4"/>
      <c r="AK8" s="5"/>
      <c r="AL8" s="4"/>
      <c r="AM8" s="4"/>
      <c r="AN8" s="4"/>
      <c r="AO8" s="5"/>
      <c r="AP8" s="4"/>
      <c r="AQ8" s="4"/>
      <c r="AR8" s="4"/>
      <c r="AS8" s="5"/>
      <c r="AT8" s="4"/>
      <c r="AU8" s="4"/>
      <c r="AV8" s="4"/>
      <c r="AW8" s="5"/>
      <c r="AX8" s="5"/>
      <c r="AY8" s="4"/>
      <c r="AZ8" s="4"/>
      <c r="BA8" s="4"/>
      <c r="BB8" s="5"/>
    </row>
    <row r="9" spans="1:54" x14ac:dyDescent="0.35">
      <c r="A9" s="1"/>
      <c r="B9" s="1"/>
      <c r="C9" s="1"/>
      <c r="D9" s="1"/>
      <c r="E9" s="1" t="s">
        <v>18</v>
      </c>
      <c r="F9" s="4">
        <v>22870.7</v>
      </c>
      <c r="G9" s="4">
        <v>23241.87</v>
      </c>
      <c r="H9" s="4">
        <f>ROUND((F9-G9),5)</f>
        <v>-371.17</v>
      </c>
      <c r="I9" s="5">
        <f>ROUND(IF(G9=0, IF(F9=0, 0, 1), F9/G9),5)</f>
        <v>0.98402999999999996</v>
      </c>
      <c r="J9" s="4">
        <v>24838.32</v>
      </c>
      <c r="K9" s="4">
        <v>23241.83</v>
      </c>
      <c r="L9" s="4">
        <f>ROUND((J9-K9),5)</f>
        <v>1596.49</v>
      </c>
      <c r="M9" s="5">
        <f>ROUND(IF(K9=0, IF(J9=0, 0, 1), J9/K9),5)</f>
        <v>1.0686899999999999</v>
      </c>
      <c r="N9" s="4">
        <v>24246.25</v>
      </c>
      <c r="O9" s="4">
        <v>23241.83</v>
      </c>
      <c r="P9" s="4">
        <f>ROUND((N9-O9),5)</f>
        <v>1004.42</v>
      </c>
      <c r="Q9" s="5">
        <f>ROUND(IF(O9=0, IF(N9=0, 0, 1), N9/O9),5)</f>
        <v>1.04322</v>
      </c>
      <c r="R9" s="4">
        <v>24545.42</v>
      </c>
      <c r="S9" s="4">
        <v>23241.83</v>
      </c>
      <c r="T9" s="4">
        <f>ROUND((R9-S9),5)</f>
        <v>1303.5899999999999</v>
      </c>
      <c r="U9" s="5">
        <f>ROUND(IF(S9=0, IF(R9=0, 0, 1), R9/S9),5)</f>
        <v>1.05609</v>
      </c>
      <c r="V9" s="4">
        <v>22521.66</v>
      </c>
      <c r="W9" s="4">
        <v>23241.83</v>
      </c>
      <c r="X9" s="4">
        <f>ROUND((V9-W9),5)</f>
        <v>-720.17</v>
      </c>
      <c r="Y9" s="5">
        <f>ROUND(IF(W9=0, IF(V9=0, 0, 1), V9/W9),5)</f>
        <v>0.96901000000000004</v>
      </c>
      <c r="Z9" s="4">
        <v>24056.080000000002</v>
      </c>
      <c r="AA9" s="4">
        <v>23241.83</v>
      </c>
      <c r="AB9" s="4">
        <f>ROUND((Z9-AA9),5)</f>
        <v>814.25</v>
      </c>
      <c r="AC9" s="5">
        <f>ROUND(IF(AA9=0, IF(Z9=0, 0, 1), Z9/AA9),5)</f>
        <v>1.0350299999999999</v>
      </c>
      <c r="AD9" s="4">
        <v>20405.86</v>
      </c>
      <c r="AE9" s="4">
        <v>23241.83</v>
      </c>
      <c r="AF9" s="4">
        <f>ROUND((AD9-AE9),5)</f>
        <v>-2835.97</v>
      </c>
      <c r="AG9" s="5">
        <f>ROUND(IF(AE9=0, IF(AD9=0, 0, 1), AD9/AE9),5)</f>
        <v>0.87797999999999998</v>
      </c>
      <c r="AH9" s="4">
        <v>20743.080000000002</v>
      </c>
      <c r="AI9" s="4">
        <v>23241.83</v>
      </c>
      <c r="AJ9" s="4">
        <f>ROUND((AH9-AI9),5)</f>
        <v>-2498.75</v>
      </c>
      <c r="AK9" s="5">
        <f>ROUND(IF(AI9=0, IF(AH9=0, 0, 1), AH9/AI9),5)</f>
        <v>0.89249000000000001</v>
      </c>
      <c r="AL9" s="4">
        <v>23344.62</v>
      </c>
      <c r="AM9" s="4">
        <v>23241.83</v>
      </c>
      <c r="AN9" s="4">
        <f>ROUND((AL9-AM9),5)</f>
        <v>102.79</v>
      </c>
      <c r="AO9" s="5">
        <f>ROUND(IF(AM9=0, IF(AL9=0, 0, 1), AL9/AM9),5)</f>
        <v>1.0044200000000001</v>
      </c>
      <c r="AP9" s="4">
        <v>20668.57</v>
      </c>
      <c r="AQ9" s="4">
        <v>23241.83</v>
      </c>
      <c r="AR9" s="4">
        <f>ROUND((AP9-AQ9),5)</f>
        <v>-2573.2600000000002</v>
      </c>
      <c r="AS9" s="5">
        <f>ROUND(IF(AQ9=0, IF(AP9=0, 0, 1), AP9/AQ9),5)</f>
        <v>0.88927999999999996</v>
      </c>
      <c r="AT9" s="4">
        <v>30877.94</v>
      </c>
      <c r="AU9" s="4">
        <v>23241.83</v>
      </c>
      <c r="AV9" s="4">
        <f>ROUND((AT9-AU9),5)</f>
        <v>7636.11</v>
      </c>
      <c r="AW9" s="5">
        <f>ROUND(IF(AU9=0, IF(AT9=0, 0, 1), AT9/AU9),5)</f>
        <v>1.3285499999999999</v>
      </c>
      <c r="AX9" s="5"/>
      <c r="AY9" s="4">
        <f>ROUND(F9+J9+N9+R9+V9+Z9+AD9+AH9+AL9+AP9+AT9,5)</f>
        <v>259118.5</v>
      </c>
      <c r="AZ9" s="4">
        <f>ROUND(G9+K9+O9+S9+W9+AA9+AE9+AI9+AM9+AQ9+AU9,5)</f>
        <v>255660.17</v>
      </c>
      <c r="BA9" s="4">
        <f>ROUND((AY9-AZ9),5)</f>
        <v>3458.33</v>
      </c>
      <c r="BB9" s="5">
        <f>ROUND(IF(AZ9=0, IF(AY9=0, 0, 1), AY9/AZ9),5)</f>
        <v>1.01353</v>
      </c>
    </row>
    <row r="10" spans="1:54" ht="15" thickBot="1" x14ac:dyDescent="0.4">
      <c r="A10" s="1"/>
      <c r="B10" s="1"/>
      <c r="C10" s="1"/>
      <c r="D10" s="1"/>
      <c r="E10" s="1" t="s">
        <v>19</v>
      </c>
      <c r="F10" s="6">
        <v>3.36</v>
      </c>
      <c r="G10" s="6">
        <v>10</v>
      </c>
      <c r="H10" s="6">
        <f>ROUND((F10-G10),5)</f>
        <v>-6.64</v>
      </c>
      <c r="I10" s="7">
        <f>ROUND(IF(G10=0, IF(F10=0, 0, 1), F10/G10),5)</f>
        <v>0.33600000000000002</v>
      </c>
      <c r="J10" s="6">
        <v>3.43</v>
      </c>
      <c r="K10" s="6">
        <v>10</v>
      </c>
      <c r="L10" s="6">
        <f>ROUND((J10-K10),5)</f>
        <v>-6.57</v>
      </c>
      <c r="M10" s="7">
        <f>ROUND(IF(K10=0, IF(J10=0, 0, 1), J10/K10),5)</f>
        <v>0.34300000000000003</v>
      </c>
      <c r="N10" s="6">
        <v>3.29</v>
      </c>
      <c r="O10" s="6">
        <v>10</v>
      </c>
      <c r="P10" s="6">
        <f>ROUND((N10-O10),5)</f>
        <v>-6.71</v>
      </c>
      <c r="Q10" s="7">
        <f>ROUND(IF(O10=0, IF(N10=0, 0, 1), N10/O10),5)</f>
        <v>0.32900000000000001</v>
      </c>
      <c r="R10" s="6">
        <v>3.33</v>
      </c>
      <c r="S10" s="6">
        <v>10</v>
      </c>
      <c r="T10" s="6">
        <f>ROUND((R10-S10),5)</f>
        <v>-6.67</v>
      </c>
      <c r="U10" s="7">
        <f>ROUND(IF(S10=0, IF(R10=0, 0, 1), R10/S10),5)</f>
        <v>0.33300000000000002</v>
      </c>
      <c r="V10" s="6">
        <v>3.37</v>
      </c>
      <c r="W10" s="6">
        <v>10</v>
      </c>
      <c r="X10" s="6">
        <f>ROUND((V10-W10),5)</f>
        <v>-6.63</v>
      </c>
      <c r="Y10" s="7">
        <f>ROUND(IF(W10=0, IF(V10=0, 0, 1), V10/W10),5)</f>
        <v>0.33700000000000002</v>
      </c>
      <c r="Z10" s="6">
        <v>3.39</v>
      </c>
      <c r="AA10" s="6">
        <v>10</v>
      </c>
      <c r="AB10" s="6">
        <f>ROUND((Z10-AA10),5)</f>
        <v>-6.61</v>
      </c>
      <c r="AC10" s="7">
        <f>ROUND(IF(AA10=0, IF(Z10=0, 0, 1), Z10/AA10),5)</f>
        <v>0.33900000000000002</v>
      </c>
      <c r="AD10" s="6">
        <v>3.4</v>
      </c>
      <c r="AE10" s="6">
        <v>10</v>
      </c>
      <c r="AF10" s="6">
        <f>ROUND((AD10-AE10),5)</f>
        <v>-6.6</v>
      </c>
      <c r="AG10" s="7">
        <f>ROUND(IF(AE10=0, IF(AD10=0, 0, 1), AD10/AE10),5)</f>
        <v>0.34</v>
      </c>
      <c r="AH10" s="6">
        <v>3.06</v>
      </c>
      <c r="AI10" s="6">
        <v>10</v>
      </c>
      <c r="AJ10" s="6">
        <f>ROUND((AH10-AI10),5)</f>
        <v>-6.94</v>
      </c>
      <c r="AK10" s="7">
        <f>ROUND(IF(AI10=0, IF(AH10=0, 0, 1), AH10/AI10),5)</f>
        <v>0.30599999999999999</v>
      </c>
      <c r="AL10" s="6">
        <v>3.4</v>
      </c>
      <c r="AM10" s="6">
        <v>10</v>
      </c>
      <c r="AN10" s="6">
        <f>ROUND((AL10-AM10),5)</f>
        <v>-6.6</v>
      </c>
      <c r="AO10" s="7">
        <f>ROUND(IF(AM10=0, IF(AL10=0, 0, 1), AL10/AM10),5)</f>
        <v>0.34</v>
      </c>
      <c r="AP10" s="6">
        <v>4.22</v>
      </c>
      <c r="AQ10" s="6">
        <v>10</v>
      </c>
      <c r="AR10" s="6">
        <f>ROUND((AP10-AQ10),5)</f>
        <v>-5.78</v>
      </c>
      <c r="AS10" s="7">
        <f>ROUND(IF(AQ10=0, IF(AP10=0, 0, 1), AP10/AQ10),5)</f>
        <v>0.42199999999999999</v>
      </c>
      <c r="AT10" s="6">
        <v>3.43</v>
      </c>
      <c r="AU10" s="6">
        <v>10</v>
      </c>
      <c r="AV10" s="6">
        <f>ROUND((AT10-AU10),5)</f>
        <v>-6.57</v>
      </c>
      <c r="AW10" s="7">
        <f>ROUND(IF(AU10=0, IF(AT10=0, 0, 1), AT10/AU10),5)</f>
        <v>0.34300000000000003</v>
      </c>
      <c r="AX10" s="7"/>
      <c r="AY10" s="6">
        <f>ROUND(F10+J10+N10+R10+V10+Z10+AD10+AH10+AL10+AP10+AT10,5)</f>
        <v>37.68</v>
      </c>
      <c r="AZ10" s="6">
        <f>ROUND(G10+K10+O10+S10+W10+AA10+AE10+AI10+AM10+AQ10+AU10,5)</f>
        <v>110</v>
      </c>
      <c r="BA10" s="6">
        <f>ROUND((AY10-AZ10),5)</f>
        <v>-72.319999999999993</v>
      </c>
      <c r="BB10" s="7">
        <f>ROUND(IF(AZ10=0, IF(AY10=0, 0, 1), AY10/AZ10),5)</f>
        <v>0.34255000000000002</v>
      </c>
    </row>
    <row r="11" spans="1:54" ht="15" thickBot="1" x14ac:dyDescent="0.4">
      <c r="A11" s="1"/>
      <c r="B11" s="1"/>
      <c r="C11" s="1"/>
      <c r="D11" s="1" t="s">
        <v>20</v>
      </c>
      <c r="E11" s="1"/>
      <c r="F11" s="8">
        <f>ROUND(SUM(F8:F10),5)</f>
        <v>22874.06</v>
      </c>
      <c r="G11" s="8">
        <f>ROUND(SUM(G8:G10),5)</f>
        <v>23251.87</v>
      </c>
      <c r="H11" s="8">
        <f>ROUND((F11-G11),5)</f>
        <v>-377.81</v>
      </c>
      <c r="I11" s="9">
        <f>ROUND(IF(G11=0, IF(F11=0, 0, 1), F11/G11),5)</f>
        <v>0.98375000000000001</v>
      </c>
      <c r="J11" s="8">
        <f>ROUND(SUM(J8:J10),5)</f>
        <v>24841.75</v>
      </c>
      <c r="K11" s="8">
        <f>ROUND(SUM(K8:K10),5)</f>
        <v>23251.83</v>
      </c>
      <c r="L11" s="8">
        <f>ROUND((J11-K11),5)</f>
        <v>1589.92</v>
      </c>
      <c r="M11" s="9">
        <f>ROUND(IF(K11=0, IF(J11=0, 0, 1), J11/K11),5)</f>
        <v>1.0683800000000001</v>
      </c>
      <c r="N11" s="8">
        <f>ROUND(SUM(N8:N10),5)</f>
        <v>24249.54</v>
      </c>
      <c r="O11" s="8">
        <f>ROUND(SUM(O8:O10),5)</f>
        <v>23251.83</v>
      </c>
      <c r="P11" s="8">
        <f>ROUND((N11-O11),5)</f>
        <v>997.71</v>
      </c>
      <c r="Q11" s="9">
        <f>ROUND(IF(O11=0, IF(N11=0, 0, 1), N11/O11),5)</f>
        <v>1.04291</v>
      </c>
      <c r="R11" s="8">
        <f>ROUND(SUM(R8:R10),5)</f>
        <v>24548.75</v>
      </c>
      <c r="S11" s="8">
        <f>ROUND(SUM(S8:S10),5)</f>
        <v>23251.83</v>
      </c>
      <c r="T11" s="8">
        <f>ROUND((R11-S11),5)</f>
        <v>1296.92</v>
      </c>
      <c r="U11" s="9">
        <f>ROUND(IF(S11=0, IF(R11=0, 0, 1), R11/S11),5)</f>
        <v>1.0557799999999999</v>
      </c>
      <c r="V11" s="8">
        <f>ROUND(SUM(V8:V10),5)</f>
        <v>22525.03</v>
      </c>
      <c r="W11" s="8">
        <f>ROUND(SUM(W8:W10),5)</f>
        <v>23251.83</v>
      </c>
      <c r="X11" s="8">
        <f>ROUND((V11-W11),5)</f>
        <v>-726.8</v>
      </c>
      <c r="Y11" s="9">
        <f>ROUND(IF(W11=0, IF(V11=0, 0, 1), V11/W11),5)</f>
        <v>0.96874000000000005</v>
      </c>
      <c r="Z11" s="8">
        <f>ROUND(SUM(Z8:Z10),5)</f>
        <v>24059.47</v>
      </c>
      <c r="AA11" s="8">
        <f>ROUND(SUM(AA8:AA10),5)</f>
        <v>23251.83</v>
      </c>
      <c r="AB11" s="8">
        <f>ROUND((Z11-AA11),5)</f>
        <v>807.64</v>
      </c>
      <c r="AC11" s="9">
        <f>ROUND(IF(AA11=0, IF(Z11=0, 0, 1), Z11/AA11),5)</f>
        <v>1.0347299999999999</v>
      </c>
      <c r="AD11" s="8">
        <f>ROUND(SUM(AD8:AD10),5)</f>
        <v>20409.259999999998</v>
      </c>
      <c r="AE11" s="8">
        <f>ROUND(SUM(AE8:AE10),5)</f>
        <v>23251.83</v>
      </c>
      <c r="AF11" s="8">
        <f>ROUND((AD11-AE11),5)</f>
        <v>-2842.57</v>
      </c>
      <c r="AG11" s="9">
        <f>ROUND(IF(AE11=0, IF(AD11=0, 0, 1), AD11/AE11),5)</f>
        <v>0.87775000000000003</v>
      </c>
      <c r="AH11" s="8">
        <f>ROUND(SUM(AH8:AH10),5)</f>
        <v>20746.14</v>
      </c>
      <c r="AI11" s="8">
        <f>ROUND(SUM(AI8:AI10),5)</f>
        <v>23251.83</v>
      </c>
      <c r="AJ11" s="8">
        <f>ROUND((AH11-AI11),5)</f>
        <v>-2505.69</v>
      </c>
      <c r="AK11" s="9">
        <f>ROUND(IF(AI11=0, IF(AH11=0, 0, 1), AH11/AI11),5)</f>
        <v>0.89224000000000003</v>
      </c>
      <c r="AL11" s="8">
        <f>ROUND(SUM(AL8:AL10),5)</f>
        <v>23348.02</v>
      </c>
      <c r="AM11" s="8">
        <f>ROUND(SUM(AM8:AM10),5)</f>
        <v>23251.83</v>
      </c>
      <c r="AN11" s="8">
        <f>ROUND((AL11-AM11),5)</f>
        <v>96.19</v>
      </c>
      <c r="AO11" s="9">
        <f>ROUND(IF(AM11=0, IF(AL11=0, 0, 1), AL11/AM11),5)</f>
        <v>1.00414</v>
      </c>
      <c r="AP11" s="8">
        <f>ROUND(SUM(AP8:AP10),5)</f>
        <v>20672.79</v>
      </c>
      <c r="AQ11" s="8">
        <f>ROUND(SUM(AQ8:AQ10),5)</f>
        <v>23251.83</v>
      </c>
      <c r="AR11" s="8">
        <f>ROUND((AP11-AQ11),5)</f>
        <v>-2579.04</v>
      </c>
      <c r="AS11" s="9">
        <f>ROUND(IF(AQ11=0, IF(AP11=0, 0, 1), AP11/AQ11),5)</f>
        <v>0.88907999999999998</v>
      </c>
      <c r="AT11" s="8">
        <f>ROUND(SUM(AT8:AT10),5)</f>
        <v>30881.37</v>
      </c>
      <c r="AU11" s="8">
        <f>ROUND(SUM(AU8:AU10),5)</f>
        <v>23251.83</v>
      </c>
      <c r="AV11" s="8">
        <f>ROUND((AT11-AU11),5)</f>
        <v>7629.54</v>
      </c>
      <c r="AW11" s="9">
        <f>ROUND(IF(AU11=0, IF(AT11=0, 0, 1), AT11/AU11),5)</f>
        <v>1.32813</v>
      </c>
      <c r="AX11" s="9"/>
      <c r="AY11" s="8">
        <f>ROUND(F11+J11+N11+R11+V11+Z11+AD11+AH11+AL11+AP11+AT11,5)</f>
        <v>259156.18</v>
      </c>
      <c r="AZ11" s="8">
        <f>ROUND(G11+K11+O11+S11+W11+AA11+AE11+AI11+AM11+AQ11+AU11,5)</f>
        <v>255770.17</v>
      </c>
      <c r="BA11" s="8">
        <f>ROUND((AY11-AZ11),5)</f>
        <v>3386.01</v>
      </c>
      <c r="BB11" s="9">
        <f>ROUND(IF(AZ11=0, IF(AY11=0, 0, 1), AY11/AZ11),5)</f>
        <v>1.0132399999999999</v>
      </c>
    </row>
    <row r="12" spans="1:54" x14ac:dyDescent="0.35">
      <c r="A12" s="1"/>
      <c r="B12" s="1"/>
      <c r="C12" s="1" t="s">
        <v>21</v>
      </c>
      <c r="D12" s="1"/>
      <c r="E12" s="1"/>
      <c r="F12" s="4">
        <f>F11</f>
        <v>22874.06</v>
      </c>
      <c r="G12" s="4">
        <f>G11</f>
        <v>23251.87</v>
      </c>
      <c r="H12" s="4">
        <f>ROUND((F12-G12),5)</f>
        <v>-377.81</v>
      </c>
      <c r="I12" s="5">
        <f>ROUND(IF(G12=0, IF(F12=0, 0, 1), F12/G12),5)</f>
        <v>0.98375000000000001</v>
      </c>
      <c r="J12" s="4">
        <f>J11</f>
        <v>24841.75</v>
      </c>
      <c r="K12" s="4">
        <f>K11</f>
        <v>23251.83</v>
      </c>
      <c r="L12" s="4">
        <f>ROUND((J12-K12),5)</f>
        <v>1589.92</v>
      </c>
      <c r="M12" s="5">
        <f>ROUND(IF(K12=0, IF(J12=0, 0, 1), J12/K12),5)</f>
        <v>1.0683800000000001</v>
      </c>
      <c r="N12" s="4">
        <f>N11</f>
        <v>24249.54</v>
      </c>
      <c r="O12" s="4">
        <f>O11</f>
        <v>23251.83</v>
      </c>
      <c r="P12" s="4">
        <f>ROUND((N12-O12),5)</f>
        <v>997.71</v>
      </c>
      <c r="Q12" s="5">
        <f>ROUND(IF(O12=0, IF(N12=0, 0, 1), N12/O12),5)</f>
        <v>1.04291</v>
      </c>
      <c r="R12" s="4">
        <f>R11</f>
        <v>24548.75</v>
      </c>
      <c r="S12" s="4">
        <f>S11</f>
        <v>23251.83</v>
      </c>
      <c r="T12" s="4">
        <f>ROUND((R12-S12),5)</f>
        <v>1296.92</v>
      </c>
      <c r="U12" s="5">
        <f>ROUND(IF(S12=0, IF(R12=0, 0, 1), R12/S12),5)</f>
        <v>1.0557799999999999</v>
      </c>
      <c r="V12" s="4">
        <f>V11</f>
        <v>22525.03</v>
      </c>
      <c r="W12" s="4">
        <f>W11</f>
        <v>23251.83</v>
      </c>
      <c r="X12" s="4">
        <f>ROUND((V12-W12),5)</f>
        <v>-726.8</v>
      </c>
      <c r="Y12" s="5">
        <f>ROUND(IF(W12=0, IF(V12=0, 0, 1), V12/W12),5)</f>
        <v>0.96874000000000005</v>
      </c>
      <c r="Z12" s="4">
        <f>Z11</f>
        <v>24059.47</v>
      </c>
      <c r="AA12" s="4">
        <f>AA11</f>
        <v>23251.83</v>
      </c>
      <c r="AB12" s="4">
        <f>ROUND((Z12-AA12),5)</f>
        <v>807.64</v>
      </c>
      <c r="AC12" s="5">
        <f>ROUND(IF(AA12=0, IF(Z12=0, 0, 1), Z12/AA12),5)</f>
        <v>1.0347299999999999</v>
      </c>
      <c r="AD12" s="4">
        <f>AD11</f>
        <v>20409.259999999998</v>
      </c>
      <c r="AE12" s="4">
        <f>AE11</f>
        <v>23251.83</v>
      </c>
      <c r="AF12" s="4">
        <f>ROUND((AD12-AE12),5)</f>
        <v>-2842.57</v>
      </c>
      <c r="AG12" s="5">
        <f>ROUND(IF(AE12=0, IF(AD12=0, 0, 1), AD12/AE12),5)</f>
        <v>0.87775000000000003</v>
      </c>
      <c r="AH12" s="4">
        <f>AH11</f>
        <v>20746.14</v>
      </c>
      <c r="AI12" s="4">
        <f>AI11</f>
        <v>23251.83</v>
      </c>
      <c r="AJ12" s="4">
        <f>ROUND((AH12-AI12),5)</f>
        <v>-2505.69</v>
      </c>
      <c r="AK12" s="5">
        <f>ROUND(IF(AI12=0, IF(AH12=0, 0, 1), AH12/AI12),5)</f>
        <v>0.89224000000000003</v>
      </c>
      <c r="AL12" s="4">
        <f>AL11</f>
        <v>23348.02</v>
      </c>
      <c r="AM12" s="4">
        <f>AM11</f>
        <v>23251.83</v>
      </c>
      <c r="AN12" s="4">
        <f>ROUND((AL12-AM12),5)</f>
        <v>96.19</v>
      </c>
      <c r="AO12" s="5">
        <f>ROUND(IF(AM12=0, IF(AL12=0, 0, 1), AL12/AM12),5)</f>
        <v>1.00414</v>
      </c>
      <c r="AP12" s="4">
        <f>AP11</f>
        <v>20672.79</v>
      </c>
      <c r="AQ12" s="4">
        <f>AQ11</f>
        <v>23251.83</v>
      </c>
      <c r="AR12" s="4">
        <f>ROUND((AP12-AQ12),5)</f>
        <v>-2579.04</v>
      </c>
      <c r="AS12" s="5">
        <f>ROUND(IF(AQ12=0, IF(AP12=0, 0, 1), AP12/AQ12),5)</f>
        <v>0.88907999999999998</v>
      </c>
      <c r="AT12" s="4">
        <f>AT11</f>
        <v>30881.37</v>
      </c>
      <c r="AU12" s="4">
        <f>AU11</f>
        <v>23251.83</v>
      </c>
      <c r="AV12" s="4">
        <f>ROUND((AT12-AU12),5)</f>
        <v>7629.54</v>
      </c>
      <c r="AW12" s="5">
        <f>ROUND(IF(AU12=0, IF(AT12=0, 0, 1), AT12/AU12),5)</f>
        <v>1.32813</v>
      </c>
      <c r="AX12" s="5"/>
      <c r="AY12" s="4">
        <f>ROUND(F12+J12+N12+R12+V12+Z12+AD12+AH12+AL12+AP12+AT12,5)</f>
        <v>259156.18</v>
      </c>
      <c r="AZ12" s="4">
        <f>ROUND(G12+K12+O12+S12+W12+AA12+AE12+AI12+AM12+AQ12+AU12,5)</f>
        <v>255770.17</v>
      </c>
      <c r="BA12" s="4">
        <f>ROUND((AY12-AZ12),5)</f>
        <v>3386.01</v>
      </c>
      <c r="BB12" s="5">
        <f>ROUND(IF(AZ12=0, IF(AY12=0, 0, 1), AY12/AZ12),5)</f>
        <v>1.0132399999999999</v>
      </c>
    </row>
    <row r="13" spans="1:54" x14ac:dyDescent="0.35">
      <c r="A13" s="1"/>
      <c r="B13" s="1"/>
      <c r="C13" s="1"/>
      <c r="D13" s="1" t="s">
        <v>22</v>
      </c>
      <c r="E13" s="1"/>
      <c r="F13" s="4"/>
      <c r="G13" s="4"/>
      <c r="H13" s="4"/>
      <c r="I13" s="5"/>
      <c r="J13" s="4"/>
      <c r="K13" s="4"/>
      <c r="L13" s="4"/>
      <c r="M13" s="5"/>
      <c r="N13" s="4"/>
      <c r="O13" s="4"/>
      <c r="P13" s="4"/>
      <c r="Q13" s="5"/>
      <c r="R13" s="4"/>
      <c r="S13" s="4"/>
      <c r="T13" s="4"/>
      <c r="U13" s="5"/>
      <c r="V13" s="4"/>
      <c r="W13" s="4"/>
      <c r="X13" s="4"/>
      <c r="Y13" s="5"/>
      <c r="Z13" s="4"/>
      <c r="AA13" s="4"/>
      <c r="AB13" s="4"/>
      <c r="AC13" s="5"/>
      <c r="AD13" s="4"/>
      <c r="AE13" s="4"/>
      <c r="AF13" s="4"/>
      <c r="AG13" s="5"/>
      <c r="AH13" s="4"/>
      <c r="AI13" s="4"/>
      <c r="AJ13" s="4"/>
      <c r="AK13" s="5"/>
      <c r="AL13" s="4"/>
      <c r="AM13" s="4"/>
      <c r="AN13" s="4"/>
      <c r="AO13" s="5"/>
      <c r="AP13" s="4"/>
      <c r="AQ13" s="4"/>
      <c r="AR13" s="4"/>
      <c r="AS13" s="5"/>
      <c r="AT13" s="4"/>
      <c r="AU13" s="4"/>
      <c r="AV13" s="4"/>
      <c r="AW13" s="5"/>
      <c r="AX13" s="5"/>
      <c r="AY13" s="4"/>
      <c r="AZ13" s="4"/>
      <c r="BA13" s="4"/>
      <c r="BB13" s="5"/>
    </row>
    <row r="14" spans="1:54" x14ac:dyDescent="0.35">
      <c r="A14" s="1"/>
      <c r="B14" s="1"/>
      <c r="C14" s="1"/>
      <c r="D14" s="1"/>
      <c r="E14" s="1" t="s">
        <v>23</v>
      </c>
      <c r="F14" s="4">
        <v>19429.37</v>
      </c>
      <c r="G14" s="4">
        <v>16407.53</v>
      </c>
      <c r="H14" s="4">
        <f>ROUND((F14-G14),5)</f>
        <v>3021.84</v>
      </c>
      <c r="I14" s="5">
        <f>ROUND(IF(G14=0, IF(F14=0, 0, 1), F14/G14),5)</f>
        <v>1.1841699999999999</v>
      </c>
      <c r="J14" s="4">
        <v>21750.1</v>
      </c>
      <c r="K14" s="4">
        <v>16457.77</v>
      </c>
      <c r="L14" s="4">
        <f>ROUND((J14-K14),5)</f>
        <v>5292.33</v>
      </c>
      <c r="M14" s="5">
        <f>ROUND(IF(K14=0, IF(J14=0, 0, 1), J14/K14),5)</f>
        <v>1.3215699999999999</v>
      </c>
      <c r="N14" s="4">
        <v>16041.5</v>
      </c>
      <c r="O14" s="4">
        <v>16457.77</v>
      </c>
      <c r="P14" s="4">
        <f>ROUND((N14-O14),5)</f>
        <v>-416.27</v>
      </c>
      <c r="Q14" s="5">
        <f>ROUND(IF(O14=0, IF(N14=0, 0, 1), N14/O14),5)</f>
        <v>0.97470999999999997</v>
      </c>
      <c r="R14" s="4">
        <v>15549.42</v>
      </c>
      <c r="S14" s="4">
        <v>16407.77</v>
      </c>
      <c r="T14" s="4">
        <f>ROUND((R14-S14),5)</f>
        <v>-858.35</v>
      </c>
      <c r="U14" s="5">
        <f>ROUND(IF(S14=0, IF(R14=0, 0, 1), R14/S14),5)</f>
        <v>0.94769000000000003</v>
      </c>
      <c r="V14" s="4">
        <v>20047.09</v>
      </c>
      <c r="W14" s="4">
        <v>16407.77</v>
      </c>
      <c r="X14" s="4">
        <f>ROUND((V14-W14),5)</f>
        <v>3639.32</v>
      </c>
      <c r="Y14" s="5">
        <f>ROUND(IF(W14=0, IF(V14=0, 0, 1), V14/W14),5)</f>
        <v>1.2218</v>
      </c>
      <c r="Z14" s="4">
        <v>17966.86</v>
      </c>
      <c r="AA14" s="4">
        <v>16407.77</v>
      </c>
      <c r="AB14" s="4">
        <f>ROUND((Z14-AA14),5)</f>
        <v>1559.09</v>
      </c>
      <c r="AC14" s="5">
        <f>ROUND(IF(AA14=0, IF(Z14=0, 0, 1), Z14/AA14),5)</f>
        <v>1.0950200000000001</v>
      </c>
      <c r="AD14" s="4">
        <v>20023.48</v>
      </c>
      <c r="AE14" s="4">
        <v>17207.77</v>
      </c>
      <c r="AF14" s="4">
        <f>ROUND((AD14-AE14),5)</f>
        <v>2815.71</v>
      </c>
      <c r="AG14" s="5">
        <f>ROUND(IF(AE14=0, IF(AD14=0, 0, 1), AD14/AE14),5)</f>
        <v>1.1636299999999999</v>
      </c>
      <c r="AH14" s="4">
        <v>15241.98</v>
      </c>
      <c r="AI14" s="4">
        <v>16457.77</v>
      </c>
      <c r="AJ14" s="4">
        <f>ROUND((AH14-AI14),5)</f>
        <v>-1215.79</v>
      </c>
      <c r="AK14" s="5">
        <f>ROUND(IF(AI14=0, IF(AH14=0, 0, 1), AH14/AI14),5)</f>
        <v>0.92613000000000001</v>
      </c>
      <c r="AL14" s="4">
        <v>18993.75</v>
      </c>
      <c r="AM14" s="4">
        <v>16407.77</v>
      </c>
      <c r="AN14" s="4">
        <f>ROUND((AL14-AM14),5)</f>
        <v>2585.98</v>
      </c>
      <c r="AO14" s="5">
        <f>ROUND(IF(AM14=0, IF(AL14=0, 0, 1), AL14/AM14),5)</f>
        <v>1.15761</v>
      </c>
      <c r="AP14" s="4">
        <v>12652.78</v>
      </c>
      <c r="AQ14" s="4">
        <v>16407.77</v>
      </c>
      <c r="AR14" s="4">
        <f>ROUND((AP14-AQ14),5)</f>
        <v>-3754.99</v>
      </c>
      <c r="AS14" s="5">
        <f>ROUND(IF(AQ14=0, IF(AP14=0, 0, 1), AP14/AQ14),5)</f>
        <v>0.77115</v>
      </c>
      <c r="AT14" s="4">
        <v>14453.11</v>
      </c>
      <c r="AU14" s="4">
        <v>16407.77</v>
      </c>
      <c r="AV14" s="4">
        <f>ROUND((AT14-AU14),5)</f>
        <v>-1954.66</v>
      </c>
      <c r="AW14" s="5">
        <f>ROUND(IF(AU14=0, IF(AT14=0, 0, 1), AT14/AU14),5)</f>
        <v>0.88087000000000004</v>
      </c>
      <c r="AX14" s="5"/>
      <c r="AY14" s="4">
        <f>ROUND(F14+J14+N14+R14+V14+Z14+AD14+AH14+AL14+AP14+AT14,5)</f>
        <v>192149.44</v>
      </c>
      <c r="AZ14" s="4">
        <f>ROUND(G14+K14+O14+S14+W14+AA14+AE14+AI14+AM14+AQ14+AU14,5)</f>
        <v>181435.23</v>
      </c>
      <c r="BA14" s="4">
        <f>ROUND((AY14-AZ14),5)</f>
        <v>10714.21</v>
      </c>
      <c r="BB14" s="5">
        <f>ROUND(IF(AZ14=0, IF(AY14=0, 0, 1), AY14/AZ14),5)</f>
        <v>1.05905</v>
      </c>
    </row>
    <row r="15" spans="1:54" x14ac:dyDescent="0.35">
      <c r="A15" s="1"/>
      <c r="B15" s="1"/>
      <c r="C15" s="1"/>
      <c r="D15" s="1"/>
      <c r="E15" s="1" t="s">
        <v>24</v>
      </c>
      <c r="F15" s="4">
        <v>2059.11</v>
      </c>
      <c r="G15" s="4">
        <v>1909.62</v>
      </c>
      <c r="H15" s="4">
        <f>ROUND((F15-G15),5)</f>
        <v>149.49</v>
      </c>
      <c r="I15" s="5">
        <f>ROUND(IF(G15=0, IF(F15=0, 0, 1), F15/G15),5)</f>
        <v>1.0782799999999999</v>
      </c>
      <c r="J15" s="4">
        <v>1767.89</v>
      </c>
      <c r="K15" s="4">
        <v>1909.58</v>
      </c>
      <c r="L15" s="4">
        <f>ROUND((J15-K15),5)</f>
        <v>-141.69</v>
      </c>
      <c r="M15" s="5">
        <f>ROUND(IF(K15=0, IF(J15=0, 0, 1), J15/K15),5)</f>
        <v>0.92579999999999996</v>
      </c>
      <c r="N15" s="4">
        <v>1949.34</v>
      </c>
      <c r="O15" s="4">
        <v>1909.58</v>
      </c>
      <c r="P15" s="4">
        <f>ROUND((N15-O15),5)</f>
        <v>39.76</v>
      </c>
      <c r="Q15" s="5">
        <f>ROUND(IF(O15=0, IF(N15=0, 0, 1), N15/O15),5)</f>
        <v>1.0208200000000001</v>
      </c>
      <c r="R15" s="4">
        <v>1795.12</v>
      </c>
      <c r="S15" s="4">
        <v>1909.58</v>
      </c>
      <c r="T15" s="4">
        <f>ROUND((R15-S15),5)</f>
        <v>-114.46</v>
      </c>
      <c r="U15" s="5">
        <f>ROUND(IF(S15=0, IF(R15=0, 0, 1), R15/S15),5)</f>
        <v>0.94006000000000001</v>
      </c>
      <c r="V15" s="4">
        <v>1570.69</v>
      </c>
      <c r="W15" s="4">
        <v>1909.58</v>
      </c>
      <c r="X15" s="4">
        <f>ROUND((V15-W15),5)</f>
        <v>-338.89</v>
      </c>
      <c r="Y15" s="5">
        <f>ROUND(IF(W15=0, IF(V15=0, 0, 1), V15/W15),5)</f>
        <v>0.82252999999999998</v>
      </c>
      <c r="Z15" s="4">
        <v>1590.98</v>
      </c>
      <c r="AA15" s="4">
        <v>1909.58</v>
      </c>
      <c r="AB15" s="4">
        <f>ROUND((Z15-AA15),5)</f>
        <v>-318.60000000000002</v>
      </c>
      <c r="AC15" s="5">
        <f>ROUND(IF(AA15=0, IF(Z15=0, 0, 1), Z15/AA15),5)</f>
        <v>0.83316000000000001</v>
      </c>
      <c r="AD15" s="4">
        <v>1542.44</v>
      </c>
      <c r="AE15" s="4">
        <v>1909.58</v>
      </c>
      <c r="AF15" s="4">
        <f>ROUND((AD15-AE15),5)</f>
        <v>-367.14</v>
      </c>
      <c r="AG15" s="5">
        <f>ROUND(IF(AE15=0, IF(AD15=0, 0, 1), AD15/AE15),5)</f>
        <v>0.80774000000000001</v>
      </c>
      <c r="AH15" s="4">
        <v>1784.51</v>
      </c>
      <c r="AI15" s="4">
        <v>1909.58</v>
      </c>
      <c r="AJ15" s="4">
        <f>ROUND((AH15-AI15),5)</f>
        <v>-125.07</v>
      </c>
      <c r="AK15" s="5">
        <f>ROUND(IF(AI15=0, IF(AH15=0, 0, 1), AH15/AI15),5)</f>
        <v>0.9345</v>
      </c>
      <c r="AL15" s="4">
        <v>1701.33</v>
      </c>
      <c r="AM15" s="4">
        <v>1909.58</v>
      </c>
      <c r="AN15" s="4">
        <f>ROUND((AL15-AM15),5)</f>
        <v>-208.25</v>
      </c>
      <c r="AO15" s="5">
        <f>ROUND(IF(AM15=0, IF(AL15=0, 0, 1), AL15/AM15),5)</f>
        <v>0.89093999999999995</v>
      </c>
      <c r="AP15" s="4">
        <v>1760.06</v>
      </c>
      <c r="AQ15" s="4">
        <v>1909.58</v>
      </c>
      <c r="AR15" s="4">
        <f>ROUND((AP15-AQ15),5)</f>
        <v>-149.52000000000001</v>
      </c>
      <c r="AS15" s="5">
        <f>ROUND(IF(AQ15=0, IF(AP15=0, 0, 1), AP15/AQ15),5)</f>
        <v>0.92169999999999996</v>
      </c>
      <c r="AT15" s="4">
        <v>2198.0500000000002</v>
      </c>
      <c r="AU15" s="4">
        <v>1909.58</v>
      </c>
      <c r="AV15" s="4">
        <f>ROUND((AT15-AU15),5)</f>
        <v>288.47000000000003</v>
      </c>
      <c r="AW15" s="5">
        <f>ROUND(IF(AU15=0, IF(AT15=0, 0, 1), AT15/AU15),5)</f>
        <v>1.15106</v>
      </c>
      <c r="AX15" s="5"/>
      <c r="AY15" s="4">
        <f>ROUND(F15+J15+N15+R15+V15+Z15+AD15+AH15+AL15+AP15+AT15,5)</f>
        <v>19719.52</v>
      </c>
      <c r="AZ15" s="4">
        <f>ROUND(G15+K15+O15+S15+W15+AA15+AE15+AI15+AM15+AQ15+AU15,5)</f>
        <v>21005.42</v>
      </c>
      <c r="BA15" s="4">
        <f>ROUND((AY15-AZ15),5)</f>
        <v>-1285.9000000000001</v>
      </c>
      <c r="BB15" s="5">
        <f>ROUND(IF(AZ15=0, IF(AY15=0, 0, 1), AY15/AZ15),5)</f>
        <v>0.93877999999999995</v>
      </c>
    </row>
    <row r="16" spans="1:54" ht="15" thickBot="1" x14ac:dyDescent="0.4">
      <c r="A16" s="1"/>
      <c r="B16" s="1"/>
      <c r="C16" s="1"/>
      <c r="D16" s="1"/>
      <c r="E16" s="1" t="s">
        <v>25</v>
      </c>
      <c r="F16" s="6">
        <v>4126.2</v>
      </c>
      <c r="G16" s="6">
        <v>4057.12</v>
      </c>
      <c r="H16" s="6">
        <f>ROUND((F16-G16),5)</f>
        <v>69.08</v>
      </c>
      <c r="I16" s="7">
        <f>ROUND(IF(G16=0, IF(F16=0, 0, 1), F16/G16),5)</f>
        <v>1.0170300000000001</v>
      </c>
      <c r="J16" s="6">
        <v>4137.41</v>
      </c>
      <c r="K16" s="6">
        <v>4057.08</v>
      </c>
      <c r="L16" s="6">
        <f>ROUND((J16-K16),5)</f>
        <v>80.33</v>
      </c>
      <c r="M16" s="7">
        <f>ROUND(IF(K16=0, IF(J16=0, 0, 1), J16/K16),5)</f>
        <v>1.0198</v>
      </c>
      <c r="N16" s="6">
        <v>4141.1499999999996</v>
      </c>
      <c r="O16" s="6">
        <v>4057.08</v>
      </c>
      <c r="P16" s="6">
        <f>ROUND((N16-O16),5)</f>
        <v>84.07</v>
      </c>
      <c r="Q16" s="7">
        <f>ROUND(IF(O16=0, IF(N16=0, 0, 1), N16/O16),5)</f>
        <v>1.0207200000000001</v>
      </c>
      <c r="R16" s="6">
        <v>4141.1499999999996</v>
      </c>
      <c r="S16" s="6">
        <v>4057.08</v>
      </c>
      <c r="T16" s="6">
        <f>ROUND((R16-S16),5)</f>
        <v>84.07</v>
      </c>
      <c r="U16" s="7">
        <f>ROUND(IF(S16=0, IF(R16=0, 0, 1), R16/S16),5)</f>
        <v>1.0207200000000001</v>
      </c>
      <c r="V16" s="6">
        <v>4141.1499999999996</v>
      </c>
      <c r="W16" s="6">
        <v>4057.08</v>
      </c>
      <c r="X16" s="6">
        <f>ROUND((V16-W16),5)</f>
        <v>84.07</v>
      </c>
      <c r="Y16" s="7">
        <f>ROUND(IF(W16=0, IF(V16=0, 0, 1), V16/W16),5)</f>
        <v>1.0207200000000001</v>
      </c>
      <c r="Z16" s="6">
        <v>4141.1499999999996</v>
      </c>
      <c r="AA16" s="6">
        <v>4057.08</v>
      </c>
      <c r="AB16" s="6">
        <f>ROUND((Z16-AA16),5)</f>
        <v>84.07</v>
      </c>
      <c r="AC16" s="7">
        <f>ROUND(IF(AA16=0, IF(Z16=0, 0, 1), Z16/AA16),5)</f>
        <v>1.0207200000000001</v>
      </c>
      <c r="AD16" s="6">
        <v>6941.15</v>
      </c>
      <c r="AE16" s="6">
        <v>4057.08</v>
      </c>
      <c r="AF16" s="6">
        <f>ROUND((AD16-AE16),5)</f>
        <v>2884.07</v>
      </c>
      <c r="AG16" s="7">
        <f>ROUND(IF(AE16=0, IF(AD16=0, 0, 1), AD16/AE16),5)</f>
        <v>1.7108699999999999</v>
      </c>
      <c r="AH16" s="6">
        <v>4141.1499999999996</v>
      </c>
      <c r="AI16" s="6">
        <v>4057.08</v>
      </c>
      <c r="AJ16" s="6">
        <f>ROUND((AH16-AI16),5)</f>
        <v>84.07</v>
      </c>
      <c r="AK16" s="7">
        <f>ROUND(IF(AI16=0, IF(AH16=0, 0, 1), AH16/AI16),5)</f>
        <v>1.0207200000000001</v>
      </c>
      <c r="AL16" s="6">
        <v>4141.1499999999996</v>
      </c>
      <c r="AM16" s="6">
        <v>4057.08</v>
      </c>
      <c r="AN16" s="6">
        <f>ROUND((AL16-AM16),5)</f>
        <v>84.07</v>
      </c>
      <c r="AO16" s="7">
        <f>ROUND(IF(AM16=0, IF(AL16=0, 0, 1), AL16/AM16),5)</f>
        <v>1.0207200000000001</v>
      </c>
      <c r="AP16" s="6">
        <v>4141.1499999999996</v>
      </c>
      <c r="AQ16" s="6">
        <v>4057.08</v>
      </c>
      <c r="AR16" s="6">
        <f>ROUND((AP16-AQ16),5)</f>
        <v>84.07</v>
      </c>
      <c r="AS16" s="7">
        <f>ROUND(IF(AQ16=0, IF(AP16=0, 0, 1), AP16/AQ16),5)</f>
        <v>1.0207200000000001</v>
      </c>
      <c r="AT16" s="6">
        <v>4141.1499999999996</v>
      </c>
      <c r="AU16" s="6">
        <v>4057.08</v>
      </c>
      <c r="AV16" s="6">
        <f>ROUND((AT16-AU16),5)</f>
        <v>84.07</v>
      </c>
      <c r="AW16" s="7">
        <f>ROUND(IF(AU16=0, IF(AT16=0, 0, 1), AT16/AU16),5)</f>
        <v>1.0207200000000001</v>
      </c>
      <c r="AX16" s="7"/>
      <c r="AY16" s="6">
        <f>ROUND(F16+J16+N16+R16+V16+Z16+AD16+AH16+AL16+AP16+AT16,5)</f>
        <v>48333.96</v>
      </c>
      <c r="AZ16" s="6">
        <f>ROUND(G16+K16+O16+S16+W16+AA16+AE16+AI16+AM16+AQ16+AU16,5)</f>
        <v>44627.92</v>
      </c>
      <c r="BA16" s="6">
        <f>ROUND((AY16-AZ16),5)</f>
        <v>3706.04</v>
      </c>
      <c r="BB16" s="7">
        <f>ROUND(IF(AZ16=0, IF(AY16=0, 0, 1), AY16/AZ16),5)</f>
        <v>1.08304</v>
      </c>
    </row>
    <row r="17" spans="1:54" ht="15" thickBot="1" x14ac:dyDescent="0.4">
      <c r="A17" s="1"/>
      <c r="B17" s="1"/>
      <c r="C17" s="1"/>
      <c r="D17" s="1" t="s">
        <v>26</v>
      </c>
      <c r="E17" s="1"/>
      <c r="F17" s="10">
        <f>ROUND(SUM(F13:F16),5)</f>
        <v>25614.68</v>
      </c>
      <c r="G17" s="10">
        <f>ROUND(SUM(G13:G16),5)</f>
        <v>22374.27</v>
      </c>
      <c r="H17" s="10">
        <f>ROUND((F17-G17),5)</f>
        <v>3240.41</v>
      </c>
      <c r="I17" s="11">
        <f>ROUND(IF(G17=0, IF(F17=0, 0, 1), F17/G17),5)</f>
        <v>1.14483</v>
      </c>
      <c r="J17" s="10">
        <f>ROUND(SUM(J13:J16),5)</f>
        <v>27655.4</v>
      </c>
      <c r="K17" s="10">
        <f>ROUND(SUM(K13:K16),5)</f>
        <v>22424.43</v>
      </c>
      <c r="L17" s="10">
        <f>ROUND((J17-K17),5)</f>
        <v>5230.97</v>
      </c>
      <c r="M17" s="11">
        <f>ROUND(IF(K17=0, IF(J17=0, 0, 1), J17/K17),5)</f>
        <v>1.2332700000000001</v>
      </c>
      <c r="N17" s="10">
        <f>ROUND(SUM(N13:N16),5)</f>
        <v>22131.99</v>
      </c>
      <c r="O17" s="10">
        <f>ROUND(SUM(O13:O16),5)</f>
        <v>22424.43</v>
      </c>
      <c r="P17" s="10">
        <f>ROUND((N17-O17),5)</f>
        <v>-292.44</v>
      </c>
      <c r="Q17" s="11">
        <f>ROUND(IF(O17=0, IF(N17=0, 0, 1), N17/O17),5)</f>
        <v>0.98695999999999995</v>
      </c>
      <c r="R17" s="10">
        <f>ROUND(SUM(R13:R16),5)</f>
        <v>21485.69</v>
      </c>
      <c r="S17" s="10">
        <f>ROUND(SUM(S13:S16),5)</f>
        <v>22374.43</v>
      </c>
      <c r="T17" s="10">
        <f>ROUND((R17-S17),5)</f>
        <v>-888.74</v>
      </c>
      <c r="U17" s="11">
        <f>ROUND(IF(S17=0, IF(R17=0, 0, 1), R17/S17),5)</f>
        <v>0.96028000000000002</v>
      </c>
      <c r="V17" s="10">
        <f>ROUND(SUM(V13:V16),5)</f>
        <v>25758.93</v>
      </c>
      <c r="W17" s="10">
        <f>ROUND(SUM(W13:W16),5)</f>
        <v>22374.43</v>
      </c>
      <c r="X17" s="10">
        <f>ROUND((V17-W17),5)</f>
        <v>3384.5</v>
      </c>
      <c r="Y17" s="11">
        <f>ROUND(IF(W17=0, IF(V17=0, 0, 1), V17/W17),5)</f>
        <v>1.15127</v>
      </c>
      <c r="Z17" s="10">
        <f>ROUND(SUM(Z13:Z16),5)</f>
        <v>23698.99</v>
      </c>
      <c r="AA17" s="10">
        <f>ROUND(SUM(AA13:AA16),5)</f>
        <v>22374.43</v>
      </c>
      <c r="AB17" s="10">
        <f>ROUND((Z17-AA17),5)</f>
        <v>1324.56</v>
      </c>
      <c r="AC17" s="11">
        <f>ROUND(IF(AA17=0, IF(Z17=0, 0, 1), Z17/AA17),5)</f>
        <v>1.0591999999999999</v>
      </c>
      <c r="AD17" s="10">
        <f>ROUND(SUM(AD13:AD16),5)</f>
        <v>28507.07</v>
      </c>
      <c r="AE17" s="10">
        <f>ROUND(SUM(AE13:AE16),5)</f>
        <v>23174.43</v>
      </c>
      <c r="AF17" s="10">
        <f>ROUND((AD17-AE17),5)</f>
        <v>5332.64</v>
      </c>
      <c r="AG17" s="11">
        <f>ROUND(IF(AE17=0, IF(AD17=0, 0, 1), AD17/AE17),5)</f>
        <v>1.23011</v>
      </c>
      <c r="AH17" s="10">
        <f>ROUND(SUM(AH13:AH16),5)</f>
        <v>21167.64</v>
      </c>
      <c r="AI17" s="10">
        <f>ROUND(SUM(AI13:AI16),5)</f>
        <v>22424.43</v>
      </c>
      <c r="AJ17" s="10">
        <f>ROUND((AH17-AI17),5)</f>
        <v>-1256.79</v>
      </c>
      <c r="AK17" s="11">
        <f>ROUND(IF(AI17=0, IF(AH17=0, 0, 1), AH17/AI17),5)</f>
        <v>0.94394999999999996</v>
      </c>
      <c r="AL17" s="10">
        <f>ROUND(SUM(AL13:AL16),5)</f>
        <v>24836.23</v>
      </c>
      <c r="AM17" s="10">
        <f>ROUND(SUM(AM13:AM16),5)</f>
        <v>22374.43</v>
      </c>
      <c r="AN17" s="10">
        <f>ROUND((AL17-AM17),5)</f>
        <v>2461.8000000000002</v>
      </c>
      <c r="AO17" s="11">
        <f>ROUND(IF(AM17=0, IF(AL17=0, 0, 1), AL17/AM17),5)</f>
        <v>1.1100300000000001</v>
      </c>
      <c r="AP17" s="10">
        <f>ROUND(SUM(AP13:AP16),5)</f>
        <v>18553.990000000002</v>
      </c>
      <c r="AQ17" s="10">
        <f>ROUND(SUM(AQ13:AQ16),5)</f>
        <v>22374.43</v>
      </c>
      <c r="AR17" s="10">
        <f>ROUND((AP17-AQ17),5)</f>
        <v>-3820.44</v>
      </c>
      <c r="AS17" s="11">
        <f>ROUND(IF(AQ17=0, IF(AP17=0, 0, 1), AP17/AQ17),5)</f>
        <v>0.82925000000000004</v>
      </c>
      <c r="AT17" s="10">
        <f>ROUND(SUM(AT13:AT16),5)</f>
        <v>20792.310000000001</v>
      </c>
      <c r="AU17" s="10">
        <f>ROUND(SUM(AU13:AU16),5)</f>
        <v>22374.43</v>
      </c>
      <c r="AV17" s="10">
        <f>ROUND((AT17-AU17),5)</f>
        <v>-1582.12</v>
      </c>
      <c r="AW17" s="11">
        <f>ROUND(IF(AU17=0, IF(AT17=0, 0, 1), AT17/AU17),5)</f>
        <v>0.92928999999999995</v>
      </c>
      <c r="AX17" s="11"/>
      <c r="AY17" s="10">
        <f>ROUND(F17+J17+N17+R17+V17+Z17+AD17+AH17+AL17+AP17+AT17,5)</f>
        <v>260202.92</v>
      </c>
      <c r="AZ17" s="10">
        <f>ROUND(G17+K17+O17+S17+W17+AA17+AE17+AI17+AM17+AQ17+AU17,5)</f>
        <v>247068.57</v>
      </c>
      <c r="BA17" s="10">
        <f>ROUND((AY17-AZ17),5)</f>
        <v>13134.35</v>
      </c>
      <c r="BB17" s="11">
        <f>ROUND(IF(AZ17=0, IF(AY17=0, 0, 1), AY17/AZ17),5)</f>
        <v>1.0531600000000001</v>
      </c>
    </row>
    <row r="18" spans="1:54" ht="15" thickBot="1" x14ac:dyDescent="0.4">
      <c r="A18" s="1"/>
      <c r="B18" s="1" t="s">
        <v>27</v>
      </c>
      <c r="C18" s="1"/>
      <c r="D18" s="1"/>
      <c r="E18" s="1"/>
      <c r="F18" s="10">
        <f>ROUND(F7+F12-F17,5)</f>
        <v>-2740.62</v>
      </c>
      <c r="G18" s="10">
        <f>ROUND(G7+G12-G17,5)</f>
        <v>877.6</v>
      </c>
      <c r="H18" s="10">
        <f>ROUND((F18-G18),5)</f>
        <v>-3618.22</v>
      </c>
      <c r="I18" s="11">
        <f>ROUND(IF(G18=0, IF(F18=0, 0, 1), F18/G18),5)</f>
        <v>-3.1228600000000002</v>
      </c>
      <c r="J18" s="10">
        <f>ROUND(J7+J12-J17,5)</f>
        <v>-2813.65</v>
      </c>
      <c r="K18" s="10">
        <f>ROUND(K7+K12-K17,5)</f>
        <v>827.4</v>
      </c>
      <c r="L18" s="10">
        <f>ROUND((J18-K18),5)</f>
        <v>-3641.05</v>
      </c>
      <c r="M18" s="11">
        <f>ROUND(IF(K18=0, IF(J18=0, 0, 1), J18/K18),5)</f>
        <v>-3.4005899999999998</v>
      </c>
      <c r="N18" s="10">
        <f>ROUND(N7+N12-N17,5)</f>
        <v>2117.5500000000002</v>
      </c>
      <c r="O18" s="10">
        <f>ROUND(O7+O12-O17,5)</f>
        <v>827.4</v>
      </c>
      <c r="P18" s="10">
        <f>ROUND((N18-O18),5)</f>
        <v>1290.1500000000001</v>
      </c>
      <c r="Q18" s="11">
        <f>ROUND(IF(O18=0, IF(N18=0, 0, 1), N18/O18),5)</f>
        <v>2.5592800000000002</v>
      </c>
      <c r="R18" s="10">
        <f>ROUND(R7+R12-R17,5)</f>
        <v>3063.06</v>
      </c>
      <c r="S18" s="10">
        <f>ROUND(S7+S12-S17,5)</f>
        <v>877.4</v>
      </c>
      <c r="T18" s="10">
        <f>ROUND((R18-S18),5)</f>
        <v>2185.66</v>
      </c>
      <c r="U18" s="11">
        <f>ROUND(IF(S18=0, IF(R18=0, 0, 1), R18/S18),5)</f>
        <v>3.4910600000000001</v>
      </c>
      <c r="V18" s="10">
        <f>ROUND(V7+V12-V17,5)</f>
        <v>-3233.9</v>
      </c>
      <c r="W18" s="10">
        <f>ROUND(W7+W12-W17,5)</f>
        <v>877.4</v>
      </c>
      <c r="X18" s="10">
        <f>ROUND((V18-W18),5)</f>
        <v>-4111.3</v>
      </c>
      <c r="Y18" s="11">
        <f>ROUND(IF(W18=0, IF(V18=0, 0, 1), V18/W18),5)</f>
        <v>-3.6857799999999998</v>
      </c>
      <c r="Z18" s="10">
        <f>ROUND(Z7+Z12-Z17,5)</f>
        <v>360.48</v>
      </c>
      <c r="AA18" s="10">
        <f>ROUND(AA7+AA12-AA17,5)</f>
        <v>877.4</v>
      </c>
      <c r="AB18" s="10">
        <f>ROUND((Z18-AA18),5)</f>
        <v>-516.91999999999996</v>
      </c>
      <c r="AC18" s="11">
        <f>ROUND(IF(AA18=0, IF(Z18=0, 0, 1), Z18/AA18),5)</f>
        <v>0.41084999999999999</v>
      </c>
      <c r="AD18" s="10">
        <f>ROUND(AD7+AD12-AD17,5)</f>
        <v>-8097.81</v>
      </c>
      <c r="AE18" s="10">
        <f>ROUND(AE7+AE12-AE17,5)</f>
        <v>77.400000000000006</v>
      </c>
      <c r="AF18" s="10">
        <f>ROUND((AD18-AE18),5)</f>
        <v>-8175.21</v>
      </c>
      <c r="AG18" s="11">
        <f>ROUND(IF(AE18=0, IF(AD18=0, 0, 1), AD18/AE18),5)</f>
        <v>-104.62287000000001</v>
      </c>
      <c r="AH18" s="10">
        <f>ROUND(AH7+AH12-AH17,5)</f>
        <v>-421.5</v>
      </c>
      <c r="AI18" s="10">
        <f>ROUND(AI7+AI12-AI17,5)</f>
        <v>827.4</v>
      </c>
      <c r="AJ18" s="10">
        <f>ROUND((AH18-AI18),5)</f>
        <v>-1248.9000000000001</v>
      </c>
      <c r="AK18" s="11">
        <f>ROUND(IF(AI18=0, IF(AH18=0, 0, 1), AH18/AI18),5)</f>
        <v>-0.50943000000000005</v>
      </c>
      <c r="AL18" s="10">
        <f>ROUND(AL7+AL12-AL17,5)</f>
        <v>-1488.21</v>
      </c>
      <c r="AM18" s="10">
        <f>ROUND(AM7+AM12-AM17,5)</f>
        <v>877.4</v>
      </c>
      <c r="AN18" s="10">
        <f>ROUND((AL18-AM18),5)</f>
        <v>-2365.61</v>
      </c>
      <c r="AO18" s="11">
        <f>ROUND(IF(AM18=0, IF(AL18=0, 0, 1), AL18/AM18),5)</f>
        <v>-1.6961599999999999</v>
      </c>
      <c r="AP18" s="10">
        <f>ROUND(AP7+AP12-AP17,5)</f>
        <v>2118.8000000000002</v>
      </c>
      <c r="AQ18" s="10">
        <f>ROUND(AQ7+AQ12-AQ17,5)</f>
        <v>877.4</v>
      </c>
      <c r="AR18" s="10">
        <f>ROUND((AP18-AQ18),5)</f>
        <v>1241.4000000000001</v>
      </c>
      <c r="AS18" s="11">
        <f>ROUND(IF(AQ18=0, IF(AP18=0, 0, 1), AP18/AQ18),5)</f>
        <v>2.41486</v>
      </c>
      <c r="AT18" s="10">
        <f>ROUND(AT7+AT12-AT17,5)</f>
        <v>10089.06</v>
      </c>
      <c r="AU18" s="10">
        <f>ROUND(AU7+AU12-AU17,5)</f>
        <v>877.4</v>
      </c>
      <c r="AV18" s="10">
        <f>ROUND((AT18-AU18),5)</f>
        <v>9211.66</v>
      </c>
      <c r="AW18" s="11">
        <f>ROUND(IF(AU18=0, IF(AT18=0, 0, 1), AT18/AU18),5)</f>
        <v>11.498810000000001</v>
      </c>
      <c r="AX18" s="11"/>
      <c r="AY18" s="10">
        <f>ROUND(F18+J18+N18+R18+V18+Z18+AD18+AH18+AL18+AP18+AT18,5)</f>
        <v>-1046.74</v>
      </c>
      <c r="AZ18" s="10">
        <f>ROUND(G18+K18+O18+S18+W18+AA18+AE18+AI18+AM18+AQ18+AU18,5)</f>
        <v>8701.6</v>
      </c>
      <c r="BA18" s="10">
        <f>ROUND((AY18-AZ18),5)</f>
        <v>-9748.34</v>
      </c>
      <c r="BB18" s="11">
        <f>ROUND(IF(AZ18=0, IF(AY18=0, 0, 1), AY18/AZ18),5)</f>
        <v>-0.12028999999999999</v>
      </c>
    </row>
    <row r="19" spans="1:54" s="14" customFormat="1" ht="11" thickBot="1" x14ac:dyDescent="0.3">
      <c r="A19" s="1" t="s">
        <v>28</v>
      </c>
      <c r="B19" s="1"/>
      <c r="C19" s="1"/>
      <c r="D19" s="1"/>
      <c r="E19" s="1"/>
      <c r="F19" s="12">
        <f>F18</f>
        <v>-2740.62</v>
      </c>
      <c r="G19" s="12">
        <f>G18</f>
        <v>877.6</v>
      </c>
      <c r="H19" s="12">
        <f>ROUND((F19-G19),5)</f>
        <v>-3618.22</v>
      </c>
      <c r="I19" s="13">
        <f>ROUND(IF(G19=0, IF(F19=0, 0, 1), F19/G19),5)</f>
        <v>-3.1228600000000002</v>
      </c>
      <c r="J19" s="12">
        <f>J18</f>
        <v>-2813.65</v>
      </c>
      <c r="K19" s="12">
        <f>K18</f>
        <v>827.4</v>
      </c>
      <c r="L19" s="12">
        <f>ROUND((J19-K19),5)</f>
        <v>-3641.05</v>
      </c>
      <c r="M19" s="13">
        <f>ROUND(IF(K19=0, IF(J19=0, 0, 1), J19/K19),5)</f>
        <v>-3.4005899999999998</v>
      </c>
      <c r="N19" s="12">
        <f>N18</f>
        <v>2117.5500000000002</v>
      </c>
      <c r="O19" s="12">
        <f>O18</f>
        <v>827.4</v>
      </c>
      <c r="P19" s="12">
        <f>ROUND((N19-O19),5)</f>
        <v>1290.1500000000001</v>
      </c>
      <c r="Q19" s="13">
        <f>ROUND(IF(O19=0, IF(N19=0, 0, 1), N19/O19),5)</f>
        <v>2.5592800000000002</v>
      </c>
      <c r="R19" s="12">
        <f>R18</f>
        <v>3063.06</v>
      </c>
      <c r="S19" s="12">
        <f>S18</f>
        <v>877.4</v>
      </c>
      <c r="T19" s="12">
        <f>ROUND((R19-S19),5)</f>
        <v>2185.66</v>
      </c>
      <c r="U19" s="13">
        <f>ROUND(IF(S19=0, IF(R19=0, 0, 1), R19/S19),5)</f>
        <v>3.4910600000000001</v>
      </c>
      <c r="V19" s="12">
        <f>V18</f>
        <v>-3233.9</v>
      </c>
      <c r="W19" s="12">
        <f>W18</f>
        <v>877.4</v>
      </c>
      <c r="X19" s="12">
        <f>ROUND((V19-W19),5)</f>
        <v>-4111.3</v>
      </c>
      <c r="Y19" s="13">
        <f>ROUND(IF(W19=0, IF(V19=0, 0, 1), V19/W19),5)</f>
        <v>-3.6857799999999998</v>
      </c>
      <c r="Z19" s="12">
        <f>Z18</f>
        <v>360.48</v>
      </c>
      <c r="AA19" s="12">
        <f>AA18</f>
        <v>877.4</v>
      </c>
      <c r="AB19" s="12">
        <f>ROUND((Z19-AA19),5)</f>
        <v>-516.91999999999996</v>
      </c>
      <c r="AC19" s="13">
        <f>ROUND(IF(AA19=0, IF(Z19=0, 0, 1), Z19/AA19),5)</f>
        <v>0.41084999999999999</v>
      </c>
      <c r="AD19" s="12">
        <f>AD18</f>
        <v>-8097.81</v>
      </c>
      <c r="AE19" s="12">
        <f>AE18</f>
        <v>77.400000000000006</v>
      </c>
      <c r="AF19" s="12">
        <f>ROUND((AD19-AE19),5)</f>
        <v>-8175.21</v>
      </c>
      <c r="AG19" s="13">
        <f>ROUND(IF(AE19=0, IF(AD19=0, 0, 1), AD19/AE19),5)</f>
        <v>-104.62287000000001</v>
      </c>
      <c r="AH19" s="12">
        <f>AH18</f>
        <v>-421.5</v>
      </c>
      <c r="AI19" s="12">
        <f>AI18</f>
        <v>827.4</v>
      </c>
      <c r="AJ19" s="12">
        <f>ROUND((AH19-AI19),5)</f>
        <v>-1248.9000000000001</v>
      </c>
      <c r="AK19" s="13">
        <f>ROUND(IF(AI19=0, IF(AH19=0, 0, 1), AH19/AI19),5)</f>
        <v>-0.50943000000000005</v>
      </c>
      <c r="AL19" s="12">
        <f>AL18</f>
        <v>-1488.21</v>
      </c>
      <c r="AM19" s="12">
        <f>AM18</f>
        <v>877.4</v>
      </c>
      <c r="AN19" s="12">
        <f>ROUND((AL19-AM19),5)</f>
        <v>-2365.61</v>
      </c>
      <c r="AO19" s="13">
        <f>ROUND(IF(AM19=0, IF(AL19=0, 0, 1), AL19/AM19),5)</f>
        <v>-1.6961599999999999</v>
      </c>
      <c r="AP19" s="12">
        <f>AP18</f>
        <v>2118.8000000000002</v>
      </c>
      <c r="AQ19" s="12">
        <f>AQ18</f>
        <v>877.4</v>
      </c>
      <c r="AR19" s="12">
        <f>ROUND((AP19-AQ19),5)</f>
        <v>1241.4000000000001</v>
      </c>
      <c r="AS19" s="13">
        <f>ROUND(IF(AQ19=0, IF(AP19=0, 0, 1), AP19/AQ19),5)</f>
        <v>2.41486</v>
      </c>
      <c r="AT19" s="12">
        <f>AT18</f>
        <v>10089.06</v>
      </c>
      <c r="AU19" s="12">
        <f>AU18</f>
        <v>877.4</v>
      </c>
      <c r="AV19" s="12">
        <f>ROUND((AT19-AU19),5)</f>
        <v>9211.66</v>
      </c>
      <c r="AW19" s="13">
        <f>ROUND(IF(AU19=0, IF(AT19=0, 0, 1), AT19/AU19),5)</f>
        <v>11.498810000000001</v>
      </c>
      <c r="AX19" s="13"/>
      <c r="AY19" s="12">
        <f>ROUND(F19+J19+N19+R19+V19+Z19+AD19+AH19+AL19+AP19+AT19,5)</f>
        <v>-1046.74</v>
      </c>
      <c r="AZ19" s="12">
        <f>ROUND(G19+K19+O19+S19+W19+AA19+AE19+AI19+AM19+AQ19+AU19,5)</f>
        <v>8701.6</v>
      </c>
      <c r="BA19" s="12">
        <f>ROUND((AY19-AZ19),5)</f>
        <v>-9748.34</v>
      </c>
      <c r="BB19" s="13">
        <f>ROUND(IF(AZ19=0, IF(AY19=0, 0, 1), AY19/AZ19),5)</f>
        <v>-0.12028999999999999</v>
      </c>
    </row>
    <row r="20" spans="1:54" ht="15" thickTop="1" x14ac:dyDescent="0.35"/>
  </sheetData>
  <pageMargins left="0.25" right="0.25" top="0.75" bottom="0.75" header="0.3" footer="0.3"/>
  <pageSetup orientation="landscape" r:id="rId1"/>
  <headerFooter>
    <oddHeader>&amp;L&amp;"Arial,Bold"&amp;8 2:03 PM
&amp;"Arial,Bold"&amp;8 06/22/22
&amp;"Arial,Bold"&amp;8 Accrual Basis&amp;C&amp;"Arial,Bold"&amp;12 City of Mountain Park - Enterprise Fund
&amp;"Arial,Bold"&amp;14 Profit &amp;&amp; Loss Budget vs. Actual
&amp;"Arial,Bold"&amp;10 July 2021 through May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4</xdr:col>
                <xdr:colOff>101600</xdr:colOff>
                <xdr:row>5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4</xdr:col>
                <xdr:colOff>101600</xdr:colOff>
                <xdr:row>5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Accounting</cp:lastModifiedBy>
  <dcterms:created xsi:type="dcterms:W3CDTF">2022-06-22T18:03:16Z</dcterms:created>
  <dcterms:modified xsi:type="dcterms:W3CDTF">2022-06-22T18:08:23Z</dcterms:modified>
</cp:coreProperties>
</file>